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ja\Desktop\mydoc-stari\2026\ZAVRŠNI 2025\Izvršenje 2025. - 1.1.- 31.12.2025\"/>
    </mc:Choice>
  </mc:AlternateContent>
  <bookViews>
    <workbookView xWindow="0" yWindow="0" windowWidth="28800" windowHeight="12300" firstSheet="2" activeTab="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Area" localSheetId="5">'POSEBNI DIO'!$K$531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3" l="1"/>
  <c r="D52" i="3"/>
  <c r="E52" i="3"/>
  <c r="E166" i="7" l="1"/>
  <c r="E11" i="7" s="1"/>
  <c r="E277" i="7"/>
  <c r="C277" i="7"/>
  <c r="C276" i="7" s="1"/>
  <c r="C275" i="7" s="1"/>
  <c r="C274" i="7" s="1"/>
  <c r="E276" i="7"/>
  <c r="E275" i="7" s="1"/>
  <c r="E274" i="7" s="1"/>
  <c r="D277" i="7" l="1"/>
  <c r="G62" i="3"/>
  <c r="G235" i="3"/>
  <c r="G20" i="3"/>
  <c r="G23" i="3"/>
  <c r="G24" i="3"/>
  <c r="G27" i="3"/>
  <c r="G29" i="3"/>
  <c r="G43" i="3"/>
  <c r="G50" i="3"/>
  <c r="G59" i="3"/>
  <c r="G85" i="3"/>
  <c r="G86" i="3"/>
  <c r="G88" i="3"/>
  <c r="G90" i="3"/>
  <c r="G93" i="3"/>
  <c r="G94" i="3"/>
  <c r="G96" i="3"/>
  <c r="G97" i="3"/>
  <c r="G98" i="3"/>
  <c r="G101" i="3"/>
  <c r="G108" i="3"/>
  <c r="G110" i="3"/>
  <c r="G111" i="3"/>
  <c r="G112" i="3"/>
  <c r="G113" i="3"/>
  <c r="G117" i="3"/>
  <c r="G119" i="3"/>
  <c r="G121" i="3"/>
  <c r="G124" i="3"/>
  <c r="G125" i="3"/>
  <c r="G126" i="3"/>
  <c r="G127" i="3"/>
  <c r="G130" i="3"/>
  <c r="G132" i="3"/>
  <c r="G133" i="3"/>
  <c r="G134" i="3"/>
  <c r="G137" i="3"/>
  <c r="G139" i="3"/>
  <c r="G141" i="3"/>
  <c r="G142" i="3"/>
  <c r="G145" i="3"/>
  <c r="G147" i="3"/>
  <c r="G148" i="3"/>
  <c r="G151" i="3"/>
  <c r="G154" i="3"/>
  <c r="G156" i="3"/>
  <c r="G157" i="3"/>
  <c r="G158" i="3"/>
  <c r="G160" i="3"/>
  <c r="G162" i="3"/>
  <c r="G165" i="3"/>
  <c r="G166" i="3"/>
  <c r="G169" i="3"/>
  <c r="G171" i="3"/>
  <c r="G173" i="3"/>
  <c r="G175" i="3"/>
  <c r="G176" i="3"/>
  <c r="G183" i="3"/>
  <c r="G184" i="3"/>
  <c r="G185" i="3"/>
  <c r="G188" i="3"/>
  <c r="G190" i="3"/>
  <c r="G192" i="3"/>
  <c r="G195" i="3"/>
  <c r="G196" i="3"/>
  <c r="G198" i="3"/>
  <c r="G201" i="3"/>
  <c r="G205" i="3"/>
  <c r="G208" i="3"/>
  <c r="G212" i="3"/>
  <c r="G217" i="3"/>
  <c r="G219" i="3"/>
  <c r="G220" i="3"/>
  <c r="G221" i="3"/>
  <c r="G222" i="3"/>
  <c r="G224" i="3"/>
  <c r="G225" i="3"/>
  <c r="G226" i="3"/>
  <c r="G229" i="3"/>
  <c r="G230" i="3"/>
  <c r="G237" i="3"/>
  <c r="G238" i="3"/>
  <c r="G239" i="3"/>
  <c r="G247" i="3"/>
  <c r="G254" i="3"/>
  <c r="G259" i="3"/>
  <c r="F23" i="3"/>
  <c r="F43" i="3"/>
  <c r="F44" i="3"/>
  <c r="F46" i="3"/>
  <c r="F50" i="3"/>
  <c r="F53" i="3"/>
  <c r="F54" i="3"/>
  <c r="F59" i="3"/>
  <c r="F60" i="3"/>
  <c r="F62" i="3"/>
  <c r="F76" i="3"/>
  <c r="F77" i="3"/>
  <c r="F85" i="3"/>
  <c r="F86" i="3"/>
  <c r="F88" i="3"/>
  <c r="F90" i="3"/>
  <c r="F93" i="3"/>
  <c r="F94" i="3"/>
  <c r="F96" i="3"/>
  <c r="F97" i="3"/>
  <c r="F101" i="3"/>
  <c r="F102" i="3"/>
  <c r="F104" i="3"/>
  <c r="F108" i="3"/>
  <c r="F110" i="3"/>
  <c r="F112" i="3"/>
  <c r="F115" i="3"/>
  <c r="F117" i="3"/>
  <c r="F119" i="3"/>
  <c r="F121" i="3"/>
  <c r="F124" i="3"/>
  <c r="F125" i="3"/>
  <c r="F126" i="3"/>
  <c r="F127" i="3"/>
  <c r="F130" i="3"/>
  <c r="F132" i="3"/>
  <c r="F133" i="3"/>
  <c r="F134" i="3"/>
  <c r="F137" i="3"/>
  <c r="F139" i="3"/>
  <c r="F141" i="3"/>
  <c r="F142" i="3"/>
  <c r="F145" i="3"/>
  <c r="F147" i="3"/>
  <c r="F148" i="3"/>
  <c r="F151" i="3"/>
  <c r="F153" i="3"/>
  <c r="F154" i="3"/>
  <c r="F156" i="3"/>
  <c r="F157" i="3"/>
  <c r="F158" i="3"/>
  <c r="F162" i="3"/>
  <c r="F163" i="3"/>
  <c r="F165" i="3"/>
  <c r="F166" i="3"/>
  <c r="F169" i="3"/>
  <c r="F171" i="3"/>
  <c r="F173" i="3"/>
  <c r="F175" i="3"/>
  <c r="F176" i="3"/>
  <c r="F183" i="3"/>
  <c r="F184" i="3"/>
  <c r="F185" i="3"/>
  <c r="F188" i="3"/>
  <c r="F190" i="3"/>
  <c r="F192" i="3"/>
  <c r="F194" i="3"/>
  <c r="F195" i="3"/>
  <c r="F196" i="3"/>
  <c r="F198" i="3"/>
  <c r="F200" i="3"/>
  <c r="F201" i="3"/>
  <c r="F205" i="3"/>
  <c r="F208" i="3"/>
  <c r="F210" i="3"/>
  <c r="F211" i="3"/>
  <c r="F212" i="3"/>
  <c r="F213" i="3"/>
  <c r="F219" i="3"/>
  <c r="F220" i="3"/>
  <c r="F221" i="3"/>
  <c r="F222" i="3"/>
  <c r="F229" i="3"/>
  <c r="F230" i="3"/>
  <c r="F235" i="3"/>
  <c r="F237" i="3"/>
  <c r="F238" i="3"/>
  <c r="F239" i="3"/>
  <c r="F247" i="3"/>
  <c r="F254" i="3"/>
  <c r="F259" i="3"/>
  <c r="D276" i="7" l="1"/>
  <c r="D76" i="3"/>
  <c r="E76" i="3"/>
  <c r="D78" i="3"/>
  <c r="D75" i="3" s="1"/>
  <c r="D74" i="3" s="1"/>
  <c r="C78" i="3"/>
  <c r="C75" i="3" s="1"/>
  <c r="D275" i="7" l="1"/>
  <c r="C18" i="5"/>
  <c r="D18" i="5"/>
  <c r="D10" i="5" s="1"/>
  <c r="C16" i="5"/>
  <c r="D16" i="5"/>
  <c r="B16" i="5"/>
  <c r="B18" i="5"/>
  <c r="B10" i="5" s="1"/>
  <c r="G115" i="7"/>
  <c r="G117" i="7"/>
  <c r="G120" i="7"/>
  <c r="E492" i="7"/>
  <c r="D492" i="7"/>
  <c r="C492" i="7"/>
  <c r="D124" i="7"/>
  <c r="D123" i="7" s="1"/>
  <c r="D122" i="7" s="1"/>
  <c r="D121" i="7" s="1"/>
  <c r="E124" i="7"/>
  <c r="E123" i="7" s="1"/>
  <c r="E122" i="7" s="1"/>
  <c r="E121" i="7" s="1"/>
  <c r="C124" i="7"/>
  <c r="C123" i="7" s="1"/>
  <c r="C122" i="7" s="1"/>
  <c r="C121" i="7" s="1"/>
  <c r="G606" i="7"/>
  <c r="G609" i="7"/>
  <c r="C613" i="7"/>
  <c r="C612" i="7" s="1"/>
  <c r="C611" i="7" s="1"/>
  <c r="C610" i="7" s="1"/>
  <c r="D613" i="7"/>
  <c r="D612" i="7" s="1"/>
  <c r="D611" i="7" s="1"/>
  <c r="D610" i="7" s="1"/>
  <c r="E613" i="7"/>
  <c r="E612" i="7" s="1"/>
  <c r="E611" i="7" s="1"/>
  <c r="E610" i="7" s="1"/>
  <c r="C618" i="7"/>
  <c r="C617" i="7" s="1"/>
  <c r="C616" i="7" s="1"/>
  <c r="C615" i="7" s="1"/>
  <c r="D618" i="7"/>
  <c r="D617" i="7" s="1"/>
  <c r="D616" i="7" s="1"/>
  <c r="D615" i="7" s="1"/>
  <c r="E618" i="7"/>
  <c r="E617" i="7" s="1"/>
  <c r="E616" i="7" s="1"/>
  <c r="E615" i="7" s="1"/>
  <c r="C621" i="7"/>
  <c r="D621" i="7"/>
  <c r="D620" i="7" s="1"/>
  <c r="E621" i="7"/>
  <c r="C623" i="7"/>
  <c r="D623" i="7"/>
  <c r="E623" i="7"/>
  <c r="C626" i="7"/>
  <c r="C625" i="7" s="1"/>
  <c r="D626" i="7"/>
  <c r="D625" i="7" s="1"/>
  <c r="E626" i="7"/>
  <c r="E625" i="7" s="1"/>
  <c r="C10" i="5" l="1"/>
  <c r="D274" i="7"/>
  <c r="D619" i="7"/>
  <c r="E620" i="7"/>
  <c r="C620" i="7"/>
  <c r="E602" i="7"/>
  <c r="C602" i="7"/>
  <c r="D602" i="7"/>
  <c r="E585" i="7"/>
  <c r="C585" i="7"/>
  <c r="D585" i="7"/>
  <c r="E559" i="7"/>
  <c r="C559" i="7"/>
  <c r="D559" i="7"/>
  <c r="D523" i="7"/>
  <c r="E523" i="7"/>
  <c r="C523" i="7"/>
  <c r="D515" i="7"/>
  <c r="E515" i="7"/>
  <c r="C515" i="7"/>
  <c r="G495" i="7"/>
  <c r="G510" i="7"/>
  <c r="E509" i="7"/>
  <c r="D509" i="7"/>
  <c r="D508" i="7" s="1"/>
  <c r="C509" i="7"/>
  <c r="C508" i="7" s="1"/>
  <c r="E504" i="7"/>
  <c r="E503" i="7" s="1"/>
  <c r="D504" i="7"/>
  <c r="D503" i="7" s="1"/>
  <c r="C504" i="7"/>
  <c r="C503" i="7" s="1"/>
  <c r="G509" i="7" l="1"/>
  <c r="E508" i="7"/>
  <c r="E502" i="7"/>
  <c r="E501" i="7" s="1"/>
  <c r="D502" i="7"/>
  <c r="D501" i="7" s="1"/>
  <c r="C502" i="7"/>
  <c r="C501" i="7" s="1"/>
  <c r="D507" i="7"/>
  <c r="D506" i="7" s="1"/>
  <c r="C507" i="7"/>
  <c r="C506" i="7" s="1"/>
  <c r="E499" i="7"/>
  <c r="D499" i="7"/>
  <c r="D498" i="7" s="1"/>
  <c r="D497" i="7" s="1"/>
  <c r="D496" i="7" s="1"/>
  <c r="C499" i="7"/>
  <c r="D494" i="7"/>
  <c r="C494" i="7"/>
  <c r="C491" i="7" s="1"/>
  <c r="C490" i="7" s="1"/>
  <c r="C489" i="7" s="1"/>
  <c r="E494" i="7"/>
  <c r="E228" i="3"/>
  <c r="D191" i="3"/>
  <c r="E191" i="3"/>
  <c r="C191" i="3"/>
  <c r="D49" i="3"/>
  <c r="E49" i="3"/>
  <c r="F228" i="3" l="1"/>
  <c r="G228" i="3"/>
  <c r="F191" i="3"/>
  <c r="G191" i="3"/>
  <c r="G49" i="3"/>
  <c r="D491" i="7"/>
  <c r="D490" i="7" s="1"/>
  <c r="D489" i="7" s="1"/>
  <c r="D488" i="7" s="1"/>
  <c r="G494" i="7"/>
  <c r="E491" i="7"/>
  <c r="E498" i="7"/>
  <c r="C498" i="7"/>
  <c r="C497" i="7" s="1"/>
  <c r="C496" i="7" s="1"/>
  <c r="C488" i="7" s="1"/>
  <c r="E507" i="7"/>
  <c r="E506" i="7" s="1"/>
  <c r="G506" i="7" s="1"/>
  <c r="G508" i="7"/>
  <c r="C238" i="3"/>
  <c r="C189" i="3"/>
  <c r="G507" i="7" l="1"/>
  <c r="E497" i="7"/>
  <c r="E490" i="7"/>
  <c r="E489" i="7" s="1"/>
  <c r="G491" i="7"/>
  <c r="D238" i="3"/>
  <c r="E238" i="3"/>
  <c r="E235" i="3"/>
  <c r="H11" i="10"/>
  <c r="E496" i="7" l="1"/>
  <c r="G490" i="7"/>
  <c r="G392" i="7"/>
  <c r="G396" i="7"/>
  <c r="G399" i="7"/>
  <c r="G400" i="7"/>
  <c r="G402" i="7"/>
  <c r="G404" i="7"/>
  <c r="G406" i="7"/>
  <c r="G407" i="7"/>
  <c r="G409" i="7"/>
  <c r="G410" i="7"/>
  <c r="G411" i="7"/>
  <c r="G414" i="7"/>
  <c r="G417" i="7"/>
  <c r="F392" i="7"/>
  <c r="F393" i="7"/>
  <c r="F396" i="7"/>
  <c r="F399" i="7"/>
  <c r="F400" i="7"/>
  <c r="F402" i="7"/>
  <c r="F404" i="7"/>
  <c r="F406" i="7"/>
  <c r="F407" i="7"/>
  <c r="F409" i="7"/>
  <c r="F410" i="7"/>
  <c r="F411" i="7"/>
  <c r="F414" i="7"/>
  <c r="F417" i="7"/>
  <c r="E389" i="7"/>
  <c r="C389" i="7"/>
  <c r="E170" i="7"/>
  <c r="E488" i="7" l="1"/>
  <c r="G489" i="7"/>
  <c r="C229" i="7"/>
  <c r="D229" i="7"/>
  <c r="E229" i="7"/>
  <c r="E535" i="7" l="1"/>
  <c r="D552" i="7"/>
  <c r="E552" i="7"/>
  <c r="C552" i="7"/>
  <c r="D554" i="7"/>
  <c r="E554" i="7"/>
  <c r="C554" i="7"/>
  <c r="D549" i="7"/>
  <c r="E549" i="7"/>
  <c r="C549" i="7"/>
  <c r="D542" i="7"/>
  <c r="E542" i="7"/>
  <c r="C542" i="7"/>
  <c r="D544" i="7"/>
  <c r="E544" i="7"/>
  <c r="C544" i="7"/>
  <c r="D547" i="7"/>
  <c r="E547" i="7"/>
  <c r="E546" i="7" s="1"/>
  <c r="C547" i="7"/>
  <c r="D540" i="7"/>
  <c r="D539" i="7" s="1"/>
  <c r="E540" i="7"/>
  <c r="C540" i="7"/>
  <c r="C539" i="7" s="1"/>
  <c r="C193" i="7"/>
  <c r="D193" i="7"/>
  <c r="D267" i="7"/>
  <c r="E267" i="7"/>
  <c r="C267" i="7"/>
  <c r="C391" i="7"/>
  <c r="D391" i="7"/>
  <c r="D390" i="7" s="1"/>
  <c r="C596" i="7"/>
  <c r="C595" i="7" s="1"/>
  <c r="C594" i="7" s="1"/>
  <c r="C593" i="7" s="1"/>
  <c r="C592" i="7" s="1"/>
  <c r="C591" i="7" s="1"/>
  <c r="C590" i="7" s="1"/>
  <c r="D596" i="7"/>
  <c r="D595" i="7" s="1"/>
  <c r="D594" i="7" s="1"/>
  <c r="D593" i="7" s="1"/>
  <c r="D592" i="7" s="1"/>
  <c r="D591" i="7" s="1"/>
  <c r="D590" i="7" s="1"/>
  <c r="C367" i="7"/>
  <c r="C366" i="7" s="1"/>
  <c r="D367" i="7"/>
  <c r="D366" i="7" s="1"/>
  <c r="E367" i="7"/>
  <c r="E366" i="7" s="1"/>
  <c r="E398" i="7"/>
  <c r="C408" i="7"/>
  <c r="D408" i="7"/>
  <c r="C405" i="7"/>
  <c r="D405" i="7"/>
  <c r="E405" i="7"/>
  <c r="E408" i="7"/>
  <c r="E391" i="7"/>
  <c r="F408" i="7" l="1"/>
  <c r="G408" i="7"/>
  <c r="G390" i="7"/>
  <c r="G405" i="7"/>
  <c r="F405" i="7"/>
  <c r="F391" i="7"/>
  <c r="G391" i="7"/>
  <c r="C546" i="7"/>
  <c r="C551" i="7"/>
  <c r="E539" i="7"/>
  <c r="D546" i="7"/>
  <c r="E551" i="7"/>
  <c r="D551" i="7"/>
  <c r="D272" i="7"/>
  <c r="E272" i="7"/>
  <c r="C272" i="7"/>
  <c r="E363" i="7" l="1"/>
  <c r="D363" i="7"/>
  <c r="C363" i="7"/>
  <c r="E360" i="7"/>
  <c r="D360" i="7"/>
  <c r="C360" i="7"/>
  <c r="E353" i="7"/>
  <c r="E352" i="7" s="1"/>
  <c r="D353" i="7"/>
  <c r="D352" i="7" s="1"/>
  <c r="C353" i="7"/>
  <c r="C352" i="7" s="1"/>
  <c r="E350" i="7"/>
  <c r="D350" i="7"/>
  <c r="C350" i="7"/>
  <c r="E348" i="7"/>
  <c r="D348" i="7"/>
  <c r="C348" i="7"/>
  <c r="G346" i="7"/>
  <c r="E345" i="7"/>
  <c r="D345" i="7"/>
  <c r="C345" i="7"/>
  <c r="E28" i="3"/>
  <c r="G28" i="3" s="1"/>
  <c r="C28" i="3"/>
  <c r="D28" i="3"/>
  <c r="D253" i="3"/>
  <c r="D252" i="3" s="1"/>
  <c r="D251" i="3" s="1"/>
  <c r="E253" i="3"/>
  <c r="C253" i="3"/>
  <c r="C252" i="3" s="1"/>
  <c r="C251" i="3" s="1"/>
  <c r="C161" i="3"/>
  <c r="D161" i="3"/>
  <c r="E161" i="3"/>
  <c r="C58" i="3"/>
  <c r="D58" i="3"/>
  <c r="E58" i="3"/>
  <c r="E116" i="3"/>
  <c r="E32" i="3"/>
  <c r="C100" i="7"/>
  <c r="C99" i="7" s="1"/>
  <c r="C98" i="7" s="1"/>
  <c r="D100" i="7"/>
  <c r="D99" i="7" s="1"/>
  <c r="D98" i="7" s="1"/>
  <c r="C138" i="3"/>
  <c r="E252" i="3" l="1"/>
  <c r="G253" i="3"/>
  <c r="F253" i="3"/>
  <c r="F161" i="3"/>
  <c r="G161" i="3"/>
  <c r="F116" i="3"/>
  <c r="G116" i="3"/>
  <c r="G58" i="3"/>
  <c r="F58" i="3"/>
  <c r="C359" i="7"/>
  <c r="E359" i="7"/>
  <c r="E344" i="7"/>
  <c r="C344" i="7"/>
  <c r="D359" i="7"/>
  <c r="D344" i="7"/>
  <c r="G345" i="7"/>
  <c r="E251" i="3" l="1"/>
  <c r="F252" i="3"/>
  <c r="G252" i="3"/>
  <c r="C343" i="7"/>
  <c r="C342" i="7" s="1"/>
  <c r="C341" i="7" s="1"/>
  <c r="C340" i="7" s="1"/>
  <c r="C339" i="7" s="1"/>
  <c r="C338" i="7" s="1"/>
  <c r="D342" i="7"/>
  <c r="D341" i="7" s="1"/>
  <c r="D340" i="7" s="1"/>
  <c r="D339" i="7" s="1"/>
  <c r="D338" i="7" s="1"/>
  <c r="E343" i="7"/>
  <c r="G344" i="7"/>
  <c r="F11" i="8"/>
  <c r="F12" i="8"/>
  <c r="F13" i="8"/>
  <c r="E11" i="8"/>
  <c r="E12" i="8"/>
  <c r="E13" i="8"/>
  <c r="F21" i="3"/>
  <c r="F20" i="3"/>
  <c r="D155" i="3"/>
  <c r="D152" i="3"/>
  <c r="D207" i="3"/>
  <c r="E207" i="3"/>
  <c r="E92" i="3"/>
  <c r="F22" i="8"/>
  <c r="F23" i="8"/>
  <c r="F24" i="8"/>
  <c r="E22" i="8"/>
  <c r="E23" i="8"/>
  <c r="E24" i="8"/>
  <c r="G20" i="7"/>
  <c r="G21" i="7"/>
  <c r="G23" i="7"/>
  <c r="G25" i="7"/>
  <c r="G27" i="7"/>
  <c r="G30" i="7"/>
  <c r="G31" i="7"/>
  <c r="G32" i="7"/>
  <c r="G33" i="7"/>
  <c r="G36" i="7"/>
  <c r="G37" i="7"/>
  <c r="G38" i="7"/>
  <c r="G41" i="7"/>
  <c r="G43" i="7"/>
  <c r="G46" i="7"/>
  <c r="G49" i="7"/>
  <c r="G51" i="7"/>
  <c r="G52" i="7"/>
  <c r="G55" i="7"/>
  <c r="G58" i="7"/>
  <c r="G60" i="7"/>
  <c r="G61" i="7"/>
  <c r="G62" i="7"/>
  <c r="G64" i="7"/>
  <c r="G66" i="7"/>
  <c r="G70" i="7"/>
  <c r="G72" i="7"/>
  <c r="G74" i="7"/>
  <c r="G75" i="7"/>
  <c r="G81" i="7"/>
  <c r="G82" i="7"/>
  <c r="G86" i="7"/>
  <c r="G89" i="7"/>
  <c r="G93" i="7"/>
  <c r="G96" i="7"/>
  <c r="G101" i="7"/>
  <c r="G104" i="7"/>
  <c r="G107" i="7"/>
  <c r="G108" i="7"/>
  <c r="G111" i="7"/>
  <c r="G112" i="7"/>
  <c r="G133" i="7"/>
  <c r="G136" i="7"/>
  <c r="G137" i="7"/>
  <c r="G141" i="7"/>
  <c r="G142" i="7"/>
  <c r="G145" i="7"/>
  <c r="G147" i="7"/>
  <c r="G153" i="7"/>
  <c r="G159" i="7"/>
  <c r="G165" i="7"/>
  <c r="G174" i="7"/>
  <c r="G185" i="7"/>
  <c r="G191" i="7"/>
  <c r="G194" i="7"/>
  <c r="G195" i="7"/>
  <c r="G196" i="7"/>
  <c r="G197" i="7"/>
  <c r="G202" i="7"/>
  <c r="G203" i="7"/>
  <c r="G204" i="7"/>
  <c r="G206" i="7"/>
  <c r="G213" i="7"/>
  <c r="G215" i="7"/>
  <c r="G216" i="7"/>
  <c r="G219" i="7"/>
  <c r="G224" i="7"/>
  <c r="G225" i="7"/>
  <c r="G226" i="7"/>
  <c r="G230" i="7"/>
  <c r="G233" i="7"/>
  <c r="G234" i="7"/>
  <c r="G237" i="7"/>
  <c r="G241" i="7"/>
  <c r="G251" i="7"/>
  <c r="G252" i="7"/>
  <c r="G255" i="7"/>
  <c r="G257" i="7"/>
  <c r="G260" i="7"/>
  <c r="G265" i="7"/>
  <c r="G271" i="7"/>
  <c r="G294" i="7"/>
  <c r="G303" i="7"/>
  <c r="G304" i="7"/>
  <c r="G306" i="7"/>
  <c r="G308" i="7"/>
  <c r="G311" i="7"/>
  <c r="G312" i="7"/>
  <c r="G313" i="7"/>
  <c r="G314" i="7"/>
  <c r="G315" i="7"/>
  <c r="G318" i="7"/>
  <c r="G325" i="7"/>
  <c r="G328" i="7"/>
  <c r="G330" i="7"/>
  <c r="G336" i="7"/>
  <c r="G424" i="7"/>
  <c r="G427" i="7"/>
  <c r="G429" i="7"/>
  <c r="G432" i="7"/>
  <c r="G440" i="7"/>
  <c r="G446" i="7"/>
  <c r="G471" i="7"/>
  <c r="G527" i="7"/>
  <c r="G560" i="7"/>
  <c r="G564" i="7"/>
  <c r="G568" i="7"/>
  <c r="G589" i="7"/>
  <c r="F20" i="7"/>
  <c r="F25" i="7"/>
  <c r="F30" i="7"/>
  <c r="F36" i="7"/>
  <c r="F41" i="7"/>
  <c r="F43" i="7"/>
  <c r="F46" i="7"/>
  <c r="F52" i="7"/>
  <c r="F55" i="7"/>
  <c r="F58" i="7"/>
  <c r="F60" i="7"/>
  <c r="F66" i="7"/>
  <c r="F70" i="7"/>
  <c r="F72" i="7"/>
  <c r="F74" i="7"/>
  <c r="F82" i="7"/>
  <c r="F86" i="7"/>
  <c r="F92" i="7"/>
  <c r="F93" i="7"/>
  <c r="F96" i="7"/>
  <c r="F133" i="7"/>
  <c r="F141" i="7"/>
  <c r="F142" i="7"/>
  <c r="F145" i="7"/>
  <c r="F147" i="7"/>
  <c r="F185" i="7"/>
  <c r="F189" i="7"/>
  <c r="F191" i="7"/>
  <c r="F202" i="7"/>
  <c r="F206" i="7"/>
  <c r="F208" i="7"/>
  <c r="F210" i="7"/>
  <c r="F219" i="7"/>
  <c r="F222" i="7"/>
  <c r="F224" i="7"/>
  <c r="F230" i="7"/>
  <c r="F233" i="7"/>
  <c r="F237" i="7"/>
  <c r="F241" i="7"/>
  <c r="F244" i="7"/>
  <c r="F251" i="7"/>
  <c r="F265" i="7"/>
  <c r="F271" i="7"/>
  <c r="F318" i="7"/>
  <c r="F325" i="7"/>
  <c r="F334" i="7"/>
  <c r="F440" i="7"/>
  <c r="F446" i="7"/>
  <c r="F453" i="7"/>
  <c r="F460" i="7"/>
  <c r="F527" i="7"/>
  <c r="F589" i="7"/>
  <c r="F609" i="7"/>
  <c r="F17" i="5"/>
  <c r="F19" i="5"/>
  <c r="E17" i="5"/>
  <c r="E19" i="5"/>
  <c r="F251" i="3" l="1"/>
  <c r="G251" i="3"/>
  <c r="F207" i="3"/>
  <c r="G207" i="3"/>
  <c r="G92" i="3"/>
  <c r="F92" i="3"/>
  <c r="E342" i="7"/>
  <c r="H14" i="6"/>
  <c r="G14" i="6"/>
  <c r="E341" i="7" l="1"/>
  <c r="G342" i="7"/>
  <c r="F10" i="5"/>
  <c r="F16" i="5"/>
  <c r="E16" i="5"/>
  <c r="G341" i="7" l="1"/>
  <c r="E340" i="7"/>
  <c r="C21" i="8"/>
  <c r="C10" i="8"/>
  <c r="D10" i="8"/>
  <c r="B10" i="8"/>
  <c r="D21" i="8"/>
  <c r="B21" i="8"/>
  <c r="G340" i="7" l="1"/>
  <c r="E339" i="7"/>
  <c r="E21" i="8"/>
  <c r="F21" i="8"/>
  <c r="E10" i="8"/>
  <c r="F10" i="8"/>
  <c r="H8" i="10"/>
  <c r="I8" i="10"/>
  <c r="J8" i="10"/>
  <c r="G339" i="7" l="1"/>
  <c r="E338" i="7"/>
  <c r="G338" i="7" s="1"/>
  <c r="E87" i="3"/>
  <c r="G87" i="3" l="1"/>
  <c r="F87" i="3"/>
  <c r="D258" i="7"/>
  <c r="E258" i="7"/>
  <c r="C258" i="7"/>
  <c r="D452" i="7"/>
  <c r="D451" i="7" s="1"/>
  <c r="E452" i="7"/>
  <c r="E451" i="7" s="1"/>
  <c r="C452" i="7"/>
  <c r="D263" i="7"/>
  <c r="E263" i="7"/>
  <c r="C263" i="7"/>
  <c r="D250" i="7"/>
  <c r="E250" i="7"/>
  <c r="C250" i="7"/>
  <c r="C286" i="7"/>
  <c r="C285" i="7" s="1"/>
  <c r="C283" i="7" l="1"/>
  <c r="C282" i="7" s="1"/>
  <c r="G258" i="7"/>
  <c r="F263" i="7"/>
  <c r="G263" i="7"/>
  <c r="F452" i="7"/>
  <c r="F250" i="7"/>
  <c r="G250" i="7"/>
  <c r="E286" i="7"/>
  <c r="C293" i="7"/>
  <c r="C292" i="7" s="1"/>
  <c r="E293" i="7"/>
  <c r="C376" i="7"/>
  <c r="C375" i="7" s="1"/>
  <c r="C374" i="7" s="1"/>
  <c r="C373" i="7" s="1"/>
  <c r="C372" i="7" s="1"/>
  <c r="C371" i="7" s="1"/>
  <c r="C370" i="7" s="1"/>
  <c r="E376" i="7"/>
  <c r="C384" i="7"/>
  <c r="C383" i="7" s="1"/>
  <c r="C382" i="7" s="1"/>
  <c r="C381" i="7" s="1"/>
  <c r="C380" i="7" s="1"/>
  <c r="C379" i="7" s="1"/>
  <c r="C378" i="7" s="1"/>
  <c r="E384" i="7"/>
  <c r="D384" i="7"/>
  <c r="D383" i="7" s="1"/>
  <c r="D382" i="7" s="1"/>
  <c r="D381" i="7" s="1"/>
  <c r="D380" i="7" s="1"/>
  <c r="D379" i="7" s="1"/>
  <c r="D378" i="7" s="1"/>
  <c r="C416" i="7"/>
  <c r="C415" i="7" s="1"/>
  <c r="E416" i="7"/>
  <c r="D416" i="7"/>
  <c r="D415" i="7" s="1"/>
  <c r="C413" i="7"/>
  <c r="F413" i="7" s="1"/>
  <c r="D413" i="7"/>
  <c r="G413" i="7" s="1"/>
  <c r="C403" i="7"/>
  <c r="E403" i="7"/>
  <c r="D403" i="7"/>
  <c r="C401" i="7"/>
  <c r="E401" i="7"/>
  <c r="D401" i="7"/>
  <c r="C398" i="7"/>
  <c r="F398" i="7" s="1"/>
  <c r="D398" i="7"/>
  <c r="G398" i="7" s="1"/>
  <c r="C395" i="7"/>
  <c r="F395" i="7" s="1"/>
  <c r="D395" i="7"/>
  <c r="G395" i="7" s="1"/>
  <c r="C445" i="7"/>
  <c r="C444" i="7" s="1"/>
  <c r="E445" i="7"/>
  <c r="D445" i="7"/>
  <c r="D444" i="7" s="1"/>
  <c r="C431" i="7"/>
  <c r="C430" i="7" s="1"/>
  <c r="C428" i="7" s="1"/>
  <c r="E431" i="7"/>
  <c r="D431" i="7"/>
  <c r="D430" i="7" s="1"/>
  <c r="D428" i="7" s="1"/>
  <c r="C110" i="7"/>
  <c r="C109" i="7" s="1"/>
  <c r="E110" i="7"/>
  <c r="D110" i="7"/>
  <c r="D109" i="7" s="1"/>
  <c r="C106" i="7"/>
  <c r="C105" i="7" s="1"/>
  <c r="E106" i="7"/>
  <c r="D106" i="7"/>
  <c r="D105" i="7" s="1"/>
  <c r="C103" i="7"/>
  <c r="C102" i="7" s="1"/>
  <c r="E103" i="7"/>
  <c r="D103" i="7"/>
  <c r="D102" i="7" s="1"/>
  <c r="C426" i="7"/>
  <c r="C425" i="7" s="1"/>
  <c r="C423" i="7" s="1"/>
  <c r="E426" i="7"/>
  <c r="D426" i="7"/>
  <c r="D425" i="7" s="1"/>
  <c r="D423" i="7" s="1"/>
  <c r="C439" i="7"/>
  <c r="C438" i="7" s="1"/>
  <c r="E439" i="7"/>
  <c r="D439" i="7"/>
  <c r="D438" i="7" s="1"/>
  <c r="C470" i="7"/>
  <c r="C469" i="7" s="1"/>
  <c r="E470" i="7"/>
  <c r="D470" i="7"/>
  <c r="D469" i="7" s="1"/>
  <c r="C466" i="7"/>
  <c r="E466" i="7"/>
  <c r="D466" i="7"/>
  <c r="C464" i="7"/>
  <c r="E464" i="7"/>
  <c r="D464" i="7"/>
  <c r="C462" i="7"/>
  <c r="E462" i="7"/>
  <c r="D462" i="7"/>
  <c r="C459" i="7"/>
  <c r="E459" i="7"/>
  <c r="D459" i="7"/>
  <c r="C456" i="7"/>
  <c r="C455" i="7" s="1"/>
  <c r="E456" i="7"/>
  <c r="D456" i="7"/>
  <c r="D455" i="7" s="1"/>
  <c r="C478" i="7"/>
  <c r="C477" i="7" s="1"/>
  <c r="C475" i="7" s="1"/>
  <c r="C474" i="7" s="1"/>
  <c r="C473" i="7" s="1"/>
  <c r="C472" i="7" s="1"/>
  <c r="E478" i="7"/>
  <c r="D478" i="7"/>
  <c r="D477" i="7" s="1"/>
  <c r="C486" i="7"/>
  <c r="C485" i="7" s="1"/>
  <c r="C484" i="7" s="1"/>
  <c r="C483" i="7" s="1"/>
  <c r="C482" i="7" s="1"/>
  <c r="C481" i="7" s="1"/>
  <c r="C480" i="7" s="1"/>
  <c r="E486" i="7"/>
  <c r="D486" i="7"/>
  <c r="D485" i="7" s="1"/>
  <c r="D484" i="7" s="1"/>
  <c r="D483" i="7" s="1"/>
  <c r="D482" i="7" s="1"/>
  <c r="D481" i="7" s="1"/>
  <c r="D480" i="7" s="1"/>
  <c r="C518" i="7"/>
  <c r="C517" i="7" s="1"/>
  <c r="E518" i="7"/>
  <c r="D518" i="7"/>
  <c r="D517" i="7" s="1"/>
  <c r="D516" i="7" s="1"/>
  <c r="C526" i="7"/>
  <c r="C525" i="7" s="1"/>
  <c r="E526" i="7"/>
  <c r="D526" i="7"/>
  <c r="D525" i="7" s="1"/>
  <c r="C535" i="7"/>
  <c r="C534" i="7" s="1"/>
  <c r="D535" i="7"/>
  <c r="D534" i="7" s="1"/>
  <c r="C572" i="7"/>
  <c r="C571" i="7" s="1"/>
  <c r="C569" i="7" s="1"/>
  <c r="C558" i="7" s="1"/>
  <c r="E572" i="7"/>
  <c r="D572" i="7"/>
  <c r="D571" i="7" s="1"/>
  <c r="D570" i="7" s="1"/>
  <c r="D569" i="7" s="1"/>
  <c r="D558" i="7" s="1"/>
  <c r="C567" i="7"/>
  <c r="E567" i="7"/>
  <c r="D567" i="7"/>
  <c r="C562" i="7"/>
  <c r="E562" i="7"/>
  <c r="D562" i="7"/>
  <c r="C581" i="7"/>
  <c r="C580" i="7" s="1"/>
  <c r="C578" i="7" s="1"/>
  <c r="E581" i="7"/>
  <c r="D581" i="7"/>
  <c r="D580" i="7" s="1"/>
  <c r="D578" i="7" s="1"/>
  <c r="D577" i="7" s="1"/>
  <c r="D576" i="7" s="1"/>
  <c r="D575" i="7" s="1"/>
  <c r="C588" i="7"/>
  <c r="E588" i="7"/>
  <c r="E587" i="7" s="1"/>
  <c r="D588" i="7"/>
  <c r="E596" i="7"/>
  <c r="C608" i="7"/>
  <c r="C607" i="7" s="1"/>
  <c r="E608" i="7"/>
  <c r="D608" i="7"/>
  <c r="D607" i="7" s="1"/>
  <c r="C605" i="7"/>
  <c r="C604" i="7" s="1"/>
  <c r="E605" i="7"/>
  <c r="G605" i="7" s="1"/>
  <c r="D605" i="7"/>
  <c r="D604" i="7" s="1"/>
  <c r="F626" i="7"/>
  <c r="F625" i="7" s="1"/>
  <c r="G626" i="7"/>
  <c r="G625" i="7" s="1"/>
  <c r="F623" i="7"/>
  <c r="G623" i="7"/>
  <c r="F621" i="7"/>
  <c r="G621" i="7"/>
  <c r="D376" i="7"/>
  <c r="D375" i="7" s="1"/>
  <c r="D374" i="7" s="1"/>
  <c r="D373" i="7" s="1"/>
  <c r="D372" i="7" s="1"/>
  <c r="D371" i="7" s="1"/>
  <c r="D370" i="7" s="1"/>
  <c r="E333" i="7"/>
  <c r="D333" i="7"/>
  <c r="D332" i="7" s="1"/>
  <c r="C333" i="7"/>
  <c r="C332" i="7" s="1"/>
  <c r="E329" i="7"/>
  <c r="D329" i="7"/>
  <c r="C329" i="7"/>
  <c r="E327" i="7"/>
  <c r="D327" i="7"/>
  <c r="C327" i="7"/>
  <c r="E324" i="7"/>
  <c r="D324" i="7"/>
  <c r="D323" i="7" s="1"/>
  <c r="C324" i="7"/>
  <c r="C323" i="7" s="1"/>
  <c r="E320" i="7"/>
  <c r="D320" i="7"/>
  <c r="C320" i="7"/>
  <c r="E317" i="7"/>
  <c r="D317" i="7"/>
  <c r="C317" i="7"/>
  <c r="E310" i="7"/>
  <c r="D310" i="7"/>
  <c r="D309" i="7" s="1"/>
  <c r="C310" i="7"/>
  <c r="C309" i="7" s="1"/>
  <c r="E307" i="7"/>
  <c r="D307" i="7"/>
  <c r="C307" i="7"/>
  <c r="E305" i="7"/>
  <c r="D305" i="7"/>
  <c r="C305" i="7"/>
  <c r="E302" i="7"/>
  <c r="D302" i="7"/>
  <c r="C302" i="7"/>
  <c r="D293" i="7"/>
  <c r="D292" i="7" s="1"/>
  <c r="D286" i="7"/>
  <c r="D285" i="7" s="1"/>
  <c r="E270" i="7"/>
  <c r="D270" i="7"/>
  <c r="D269" i="7" s="1"/>
  <c r="D266" i="7" s="1"/>
  <c r="C270" i="7"/>
  <c r="C269" i="7" s="1"/>
  <c r="E256" i="7"/>
  <c r="D256" i="7"/>
  <c r="C256" i="7"/>
  <c r="E254" i="7"/>
  <c r="D254" i="7"/>
  <c r="C254" i="7"/>
  <c r="E246" i="7"/>
  <c r="D246" i="7"/>
  <c r="D245" i="7" s="1"/>
  <c r="C246" i="7"/>
  <c r="C245" i="7" s="1"/>
  <c r="E242" i="7"/>
  <c r="D242" i="7"/>
  <c r="C242" i="7"/>
  <c r="E240" i="7"/>
  <c r="D240" i="7"/>
  <c r="C240" i="7"/>
  <c r="E235" i="7"/>
  <c r="D235" i="7"/>
  <c r="C235" i="7"/>
  <c r="E232" i="7"/>
  <c r="D232" i="7"/>
  <c r="C232" i="7"/>
  <c r="E223" i="7"/>
  <c r="D223" i="7"/>
  <c r="C223" i="7"/>
  <c r="E220" i="7"/>
  <c r="D220" i="7"/>
  <c r="C220" i="7"/>
  <c r="E217" i="7"/>
  <c r="D217" i="7"/>
  <c r="C217" i="7"/>
  <c r="E212" i="7"/>
  <c r="D212" i="7"/>
  <c r="C212" i="7"/>
  <c r="E209" i="7"/>
  <c r="D209" i="7"/>
  <c r="C209" i="7"/>
  <c r="E207" i="7"/>
  <c r="D207" i="7"/>
  <c r="C207" i="7"/>
  <c r="E205" i="7"/>
  <c r="D205" i="7"/>
  <c r="C205" i="7"/>
  <c r="E201" i="7"/>
  <c r="D201" i="7"/>
  <c r="C201" i="7"/>
  <c r="E199" i="7"/>
  <c r="D199" i="7"/>
  <c r="C199" i="7"/>
  <c r="E193" i="7"/>
  <c r="E190" i="7"/>
  <c r="D190" i="7"/>
  <c r="C190" i="7"/>
  <c r="E188" i="7"/>
  <c r="D188" i="7"/>
  <c r="C188" i="7"/>
  <c r="E184" i="7"/>
  <c r="D184" i="7"/>
  <c r="C184" i="7"/>
  <c r="E176" i="7"/>
  <c r="D176" i="7"/>
  <c r="D175" i="7" s="1"/>
  <c r="C176" i="7"/>
  <c r="C175" i="7" s="1"/>
  <c r="E173" i="7"/>
  <c r="D173" i="7"/>
  <c r="D172" i="7" s="1"/>
  <c r="C173" i="7"/>
  <c r="C172" i="7" s="1"/>
  <c r="E164" i="7"/>
  <c r="D164" i="7"/>
  <c r="C164" i="7"/>
  <c r="C163" i="7" s="1"/>
  <c r="E161" i="7"/>
  <c r="D161" i="7"/>
  <c r="D160" i="7" s="1"/>
  <c r="C161" i="7"/>
  <c r="C160" i="7" s="1"/>
  <c r="E152" i="7"/>
  <c r="D152" i="7"/>
  <c r="D151" i="7" s="1"/>
  <c r="C152" i="7"/>
  <c r="C151" i="7" s="1"/>
  <c r="E149" i="7"/>
  <c r="D149" i="7"/>
  <c r="D148" i="7" s="1"/>
  <c r="C149" i="7"/>
  <c r="C148" i="7" s="1"/>
  <c r="E146" i="7"/>
  <c r="D146" i="7"/>
  <c r="C146" i="7"/>
  <c r="E144" i="7"/>
  <c r="D144" i="7"/>
  <c r="C144" i="7"/>
  <c r="E140" i="7"/>
  <c r="D140" i="7"/>
  <c r="D139" i="7" s="1"/>
  <c r="C140" i="7"/>
  <c r="C139" i="7" s="1"/>
  <c r="E135" i="7"/>
  <c r="D135" i="7"/>
  <c r="D134" i="7" s="1"/>
  <c r="C135" i="7"/>
  <c r="C134" i="7" s="1"/>
  <c r="E132" i="7"/>
  <c r="D132" i="7"/>
  <c r="D131" i="7" s="1"/>
  <c r="C132" i="7"/>
  <c r="C131" i="7" s="1"/>
  <c r="E119" i="7"/>
  <c r="D119" i="7"/>
  <c r="D118" i="7" s="1"/>
  <c r="C119" i="7"/>
  <c r="C118" i="7" s="1"/>
  <c r="E116" i="7"/>
  <c r="D116" i="7"/>
  <c r="C116" i="7"/>
  <c r="E114" i="7"/>
  <c r="D114" i="7"/>
  <c r="C114" i="7"/>
  <c r="E95" i="7"/>
  <c r="D95" i="7"/>
  <c r="D94" i="7" s="1"/>
  <c r="C95" i="7"/>
  <c r="C94" i="7" s="1"/>
  <c r="E90" i="7"/>
  <c r="D90" i="7"/>
  <c r="C90" i="7"/>
  <c r="E87" i="7"/>
  <c r="D87" i="7"/>
  <c r="C87" i="7"/>
  <c r="E85" i="7"/>
  <c r="D85" i="7"/>
  <c r="C85" i="7"/>
  <c r="E83" i="7"/>
  <c r="D83" i="7"/>
  <c r="C83" i="7"/>
  <c r="E80" i="7"/>
  <c r="D80" i="7"/>
  <c r="C80" i="7"/>
  <c r="E77" i="7"/>
  <c r="D77" i="7"/>
  <c r="D76" i="7" s="1"/>
  <c r="C77" i="7"/>
  <c r="C76" i="7" s="1"/>
  <c r="E73" i="7"/>
  <c r="D73" i="7"/>
  <c r="C73" i="7"/>
  <c r="E71" i="7"/>
  <c r="D71" i="7"/>
  <c r="C71" i="7"/>
  <c r="E67" i="7"/>
  <c r="D67" i="7"/>
  <c r="C67" i="7"/>
  <c r="E65" i="7"/>
  <c r="D65" i="7"/>
  <c r="C65" i="7"/>
  <c r="E59" i="7"/>
  <c r="D59" i="7"/>
  <c r="C59" i="7"/>
  <c r="E56" i="7"/>
  <c r="D56" i="7"/>
  <c r="C56" i="7"/>
  <c r="E53" i="7"/>
  <c r="D53" i="7"/>
  <c r="C53" i="7"/>
  <c r="E48" i="7"/>
  <c r="D48" i="7"/>
  <c r="C48" i="7"/>
  <c r="E45" i="7"/>
  <c r="D45" i="7"/>
  <c r="C45" i="7"/>
  <c r="E42" i="7"/>
  <c r="D42" i="7"/>
  <c r="C42" i="7"/>
  <c r="E39" i="7"/>
  <c r="D39" i="7"/>
  <c r="C39" i="7"/>
  <c r="E35" i="7"/>
  <c r="D35" i="7"/>
  <c r="C35" i="7"/>
  <c r="E29" i="7"/>
  <c r="D29" i="7"/>
  <c r="C29" i="7"/>
  <c r="E26" i="7"/>
  <c r="D26" i="7"/>
  <c r="C26" i="7"/>
  <c r="E24" i="7"/>
  <c r="D24" i="7"/>
  <c r="C24" i="7"/>
  <c r="E19" i="7"/>
  <c r="D19" i="7"/>
  <c r="C19" i="7"/>
  <c r="E13" i="6"/>
  <c r="E12" i="6" s="1"/>
  <c r="F13" i="6"/>
  <c r="F12" i="6" s="1"/>
  <c r="G13" i="6"/>
  <c r="G12" i="6" s="1"/>
  <c r="H13" i="6"/>
  <c r="H12" i="6" s="1"/>
  <c r="E9" i="6"/>
  <c r="F9" i="6"/>
  <c r="G9" i="6"/>
  <c r="H9" i="6"/>
  <c r="H8" i="6" s="1"/>
  <c r="E8" i="6"/>
  <c r="F8" i="6"/>
  <c r="G8" i="6"/>
  <c r="D8" i="6"/>
  <c r="D9" i="6"/>
  <c r="D13" i="6"/>
  <c r="D12" i="6" s="1"/>
  <c r="E258" i="3"/>
  <c r="D258" i="3"/>
  <c r="C258" i="3"/>
  <c r="E249" i="3"/>
  <c r="E248" i="3" s="1"/>
  <c r="D249" i="3"/>
  <c r="D248" i="3" s="1"/>
  <c r="C249" i="3"/>
  <c r="C248" i="3" s="1"/>
  <c r="E246" i="3"/>
  <c r="D246" i="3"/>
  <c r="C246" i="3"/>
  <c r="E243" i="3"/>
  <c r="E242" i="3" s="1"/>
  <c r="D243" i="3"/>
  <c r="D242" i="3" s="1"/>
  <c r="C243" i="3"/>
  <c r="C242" i="3" s="1"/>
  <c r="D235" i="3"/>
  <c r="C235" i="3"/>
  <c r="E233" i="3"/>
  <c r="D233" i="3"/>
  <c r="C233" i="3"/>
  <c r="E231" i="3"/>
  <c r="E227" i="3" s="1"/>
  <c r="D231" i="3"/>
  <c r="C231" i="3"/>
  <c r="D228" i="3"/>
  <c r="C228" i="3"/>
  <c r="E225" i="3"/>
  <c r="E224" i="3" s="1"/>
  <c r="D225" i="3"/>
  <c r="C225" i="3"/>
  <c r="E221" i="3"/>
  <c r="E220" i="3" s="1"/>
  <c r="E219" i="3" s="1"/>
  <c r="D221" i="3"/>
  <c r="D220" i="3" s="1"/>
  <c r="D219" i="3" s="1"/>
  <c r="C221" i="3"/>
  <c r="E216" i="3"/>
  <c r="D216" i="3"/>
  <c r="C216" i="3"/>
  <c r="C215" i="3" s="1"/>
  <c r="C214" i="3" s="1"/>
  <c r="E209" i="3"/>
  <c r="D209" i="3"/>
  <c r="D206" i="3" s="1"/>
  <c r="C209" i="3"/>
  <c r="C207" i="3"/>
  <c r="E204" i="3"/>
  <c r="D204" i="3"/>
  <c r="C204" i="3"/>
  <c r="E199" i="3"/>
  <c r="D199" i="3"/>
  <c r="C199" i="3"/>
  <c r="E197" i="3"/>
  <c r="D197" i="3"/>
  <c r="C197" i="3"/>
  <c r="E189" i="3"/>
  <c r="D189" i="3"/>
  <c r="E187" i="3"/>
  <c r="D187" i="3"/>
  <c r="C187" i="3"/>
  <c r="E182" i="3"/>
  <c r="D182" i="3"/>
  <c r="C182" i="3"/>
  <c r="E178" i="3"/>
  <c r="E177" i="3" s="1"/>
  <c r="D178" i="3"/>
  <c r="D177" i="3" s="1"/>
  <c r="C178" i="3"/>
  <c r="C177" i="3" s="1"/>
  <c r="E174" i="3"/>
  <c r="D174" i="3"/>
  <c r="C174" i="3"/>
  <c r="E172" i="3"/>
  <c r="D172" i="3"/>
  <c r="C172" i="3"/>
  <c r="E167" i="3"/>
  <c r="D167" i="3"/>
  <c r="C167" i="3"/>
  <c r="E164" i="3"/>
  <c r="D164" i="3"/>
  <c r="C164" i="3"/>
  <c r="E155" i="3"/>
  <c r="C155" i="3"/>
  <c r="E152" i="3"/>
  <c r="C152" i="3"/>
  <c r="E149" i="3"/>
  <c r="D149" i="3"/>
  <c r="C149" i="3"/>
  <c r="E144" i="3"/>
  <c r="D144" i="3"/>
  <c r="C144" i="3"/>
  <c r="E141" i="3"/>
  <c r="D141" i="3"/>
  <c r="C141" i="3"/>
  <c r="E138" i="3"/>
  <c r="D138" i="3"/>
  <c r="E135" i="3"/>
  <c r="D135" i="3"/>
  <c r="C135" i="3"/>
  <c r="E131" i="3"/>
  <c r="D131" i="3"/>
  <c r="C131" i="3"/>
  <c r="E129" i="3"/>
  <c r="D129" i="3"/>
  <c r="C129" i="3"/>
  <c r="E123" i="3"/>
  <c r="D123" i="3"/>
  <c r="C123" i="3"/>
  <c r="E120" i="3"/>
  <c r="D120" i="3"/>
  <c r="C120" i="3"/>
  <c r="E118" i="3"/>
  <c r="D118" i="3"/>
  <c r="C118" i="3"/>
  <c r="D116" i="3"/>
  <c r="C116" i="3"/>
  <c r="E107" i="3"/>
  <c r="D107" i="3"/>
  <c r="C107" i="3"/>
  <c r="E103" i="3"/>
  <c r="F103" i="3" s="1"/>
  <c r="D103" i="3"/>
  <c r="C103" i="3"/>
  <c r="E100" i="3"/>
  <c r="D100" i="3"/>
  <c r="C100" i="3"/>
  <c r="E91" i="3"/>
  <c r="D92" i="3"/>
  <c r="C92" i="3"/>
  <c r="E89" i="3"/>
  <c r="D89" i="3"/>
  <c r="C89" i="3"/>
  <c r="D87" i="3"/>
  <c r="C87" i="3"/>
  <c r="E84" i="3"/>
  <c r="D84" i="3"/>
  <c r="C84" i="3"/>
  <c r="D73" i="3"/>
  <c r="C76" i="3"/>
  <c r="C74" i="3" s="1"/>
  <c r="C73" i="3" s="1"/>
  <c r="E71" i="3"/>
  <c r="E70" i="3" s="1"/>
  <c r="E69" i="3" s="1"/>
  <c r="E68" i="3" s="1"/>
  <c r="D71" i="3"/>
  <c r="D70" i="3" s="1"/>
  <c r="D69" i="3" s="1"/>
  <c r="D68" i="3" s="1"/>
  <c r="C71" i="3"/>
  <c r="C70" i="3" s="1"/>
  <c r="C69" i="3" s="1"/>
  <c r="C68" i="3" s="1"/>
  <c r="E66" i="3"/>
  <c r="E65" i="3" s="1"/>
  <c r="E64" i="3" s="1"/>
  <c r="E63" i="3" s="1"/>
  <c r="D66" i="3"/>
  <c r="D65" i="3" s="1"/>
  <c r="D64" i="3" s="1"/>
  <c r="D63" i="3" s="1"/>
  <c r="C66" i="3"/>
  <c r="E61" i="3"/>
  <c r="D61" i="3"/>
  <c r="D57" i="3" s="1"/>
  <c r="C61" i="3"/>
  <c r="D51" i="3"/>
  <c r="E48" i="3"/>
  <c r="C49" i="3"/>
  <c r="F49" i="3" s="1"/>
  <c r="E42" i="3"/>
  <c r="D42" i="3"/>
  <c r="C42" i="3"/>
  <c r="C41" i="3" s="1"/>
  <c r="E38" i="3"/>
  <c r="E37" i="3" s="1"/>
  <c r="D38" i="3"/>
  <c r="D37" i="3" s="1"/>
  <c r="C38" i="3"/>
  <c r="C37" i="3" s="1"/>
  <c r="E35" i="3"/>
  <c r="D35" i="3"/>
  <c r="C35" i="3"/>
  <c r="D32" i="3"/>
  <c r="D31" i="3" s="1"/>
  <c r="C32" i="3"/>
  <c r="E26" i="3"/>
  <c r="D26" i="3"/>
  <c r="D25" i="3" s="1"/>
  <c r="C26" i="3"/>
  <c r="C25" i="3" s="1"/>
  <c r="E22" i="3"/>
  <c r="D22" i="3"/>
  <c r="C22" i="3"/>
  <c r="E19" i="3"/>
  <c r="G19" i="3" s="1"/>
  <c r="D19" i="3"/>
  <c r="D18" i="3" s="1"/>
  <c r="C19" i="3"/>
  <c r="E16" i="3"/>
  <c r="D16" i="3"/>
  <c r="D15" i="3" s="1"/>
  <c r="D14" i="3" s="1"/>
  <c r="C16" i="3"/>
  <c r="C15" i="3" s="1"/>
  <c r="E257" i="3" l="1"/>
  <c r="F258" i="3"/>
  <c r="G258" i="3"/>
  <c r="E245" i="3"/>
  <c r="G246" i="3"/>
  <c r="F246" i="3"/>
  <c r="F227" i="3"/>
  <c r="G227" i="3"/>
  <c r="E215" i="3"/>
  <c r="G216" i="3"/>
  <c r="F209" i="3"/>
  <c r="G209" i="3"/>
  <c r="E203" i="3"/>
  <c r="F204" i="3"/>
  <c r="G204" i="3"/>
  <c r="F199" i="3"/>
  <c r="G199" i="3"/>
  <c r="F197" i="3"/>
  <c r="G197" i="3"/>
  <c r="G189" i="3"/>
  <c r="F189" i="3"/>
  <c r="G187" i="3"/>
  <c r="F187" i="3"/>
  <c r="G182" i="3"/>
  <c r="F182" i="3"/>
  <c r="G174" i="3"/>
  <c r="F174" i="3"/>
  <c r="F172" i="3"/>
  <c r="G172" i="3"/>
  <c r="G167" i="3"/>
  <c r="F167" i="3"/>
  <c r="G164" i="3"/>
  <c r="F164" i="3"/>
  <c r="G155" i="3"/>
  <c r="F155" i="3"/>
  <c r="G152" i="3"/>
  <c r="F152" i="3"/>
  <c r="G149" i="3"/>
  <c r="F149" i="3"/>
  <c r="F144" i="3"/>
  <c r="G144" i="3"/>
  <c r="G138" i="3"/>
  <c r="F138" i="3"/>
  <c r="F135" i="3"/>
  <c r="G135" i="3"/>
  <c r="F131" i="3"/>
  <c r="G131" i="3"/>
  <c r="F129" i="3"/>
  <c r="G129" i="3"/>
  <c r="F123" i="3"/>
  <c r="G123" i="3"/>
  <c r="G120" i="3"/>
  <c r="F120" i="3"/>
  <c r="G118" i="3"/>
  <c r="F118" i="3"/>
  <c r="F107" i="3"/>
  <c r="G107" i="3"/>
  <c r="G100" i="3"/>
  <c r="F100" i="3"/>
  <c r="F91" i="3"/>
  <c r="G91" i="3"/>
  <c r="F89" i="3"/>
  <c r="G89" i="3"/>
  <c r="F84" i="3"/>
  <c r="G84" i="3"/>
  <c r="F61" i="3"/>
  <c r="G61" i="3"/>
  <c r="E51" i="3"/>
  <c r="F52" i="3"/>
  <c r="E41" i="3"/>
  <c r="G42" i="3"/>
  <c r="F42" i="3"/>
  <c r="E25" i="3"/>
  <c r="G25" i="3" s="1"/>
  <c r="G26" i="3"/>
  <c r="G22" i="3"/>
  <c r="F22" i="3"/>
  <c r="G116" i="7"/>
  <c r="G114" i="7"/>
  <c r="G119" i="7"/>
  <c r="E18" i="3"/>
  <c r="G18" i="3" s="1"/>
  <c r="G608" i="7"/>
  <c r="C249" i="7"/>
  <c r="E249" i="7"/>
  <c r="F249" i="7" s="1"/>
  <c r="D249" i="7"/>
  <c r="G249" i="7" s="1"/>
  <c r="F403" i="7"/>
  <c r="G403" i="7"/>
  <c r="G401" i="7"/>
  <c r="F401" i="7"/>
  <c r="F416" i="7"/>
  <c r="G416" i="7"/>
  <c r="E211" i="7"/>
  <c r="D129" i="7"/>
  <c r="D128" i="7" s="1"/>
  <c r="D127" i="7" s="1"/>
  <c r="D126" i="7" s="1"/>
  <c r="D97" i="7" s="1"/>
  <c r="C129" i="7"/>
  <c r="C128" i="7" s="1"/>
  <c r="C127" i="7" s="1"/>
  <c r="C126" i="7" s="1"/>
  <c r="C97" i="7" s="1"/>
  <c r="D533" i="7"/>
  <c r="D532" i="7" s="1"/>
  <c r="D531" i="7" s="1"/>
  <c r="D530" i="7" s="1"/>
  <c r="D529" i="7" s="1"/>
  <c r="C533" i="7"/>
  <c r="C532" i="7" s="1"/>
  <c r="C531" i="7" s="1"/>
  <c r="C530" i="7" s="1"/>
  <c r="C529" i="7" s="1"/>
  <c r="C170" i="7"/>
  <c r="C169" i="7" s="1"/>
  <c r="C168" i="7" s="1"/>
  <c r="C167" i="7" s="1"/>
  <c r="D171" i="7"/>
  <c r="D170" i="7" s="1"/>
  <c r="D283" i="7"/>
  <c r="D282" i="7" s="1"/>
  <c r="D281" i="7" s="1"/>
  <c r="D280" i="7" s="1"/>
  <c r="E192" i="7"/>
  <c r="C192" i="7"/>
  <c r="D603" i="7"/>
  <c r="C587" i="7"/>
  <c r="C584" i="7" s="1"/>
  <c r="C583" i="7" s="1"/>
  <c r="D291" i="7"/>
  <c r="D290" i="7" s="1"/>
  <c r="D289" i="7" s="1"/>
  <c r="D288" i="7" s="1"/>
  <c r="C290" i="7"/>
  <c r="C289" i="7" s="1"/>
  <c r="C288" i="7" s="1"/>
  <c r="D587" i="7"/>
  <c r="D524" i="7"/>
  <c r="C514" i="7"/>
  <c r="C513" i="7" s="1"/>
  <c r="C512" i="7" s="1"/>
  <c r="C436" i="7"/>
  <c r="C435" i="7" s="1"/>
  <c r="D443" i="7"/>
  <c r="E397" i="7"/>
  <c r="D397" i="7"/>
  <c r="D437" i="7"/>
  <c r="D436" i="7" s="1"/>
  <c r="D435" i="7" s="1"/>
  <c r="C397" i="7"/>
  <c r="D476" i="7"/>
  <c r="D475" i="7" s="1"/>
  <c r="D474" i="7" s="1"/>
  <c r="D473" i="7" s="1"/>
  <c r="D472" i="7" s="1"/>
  <c r="E18" i="7"/>
  <c r="E47" i="7"/>
  <c r="E28" i="7"/>
  <c r="D514" i="7"/>
  <c r="D513" i="7" s="1"/>
  <c r="D512" i="7" s="1"/>
  <c r="F24" i="7"/>
  <c r="G24" i="7"/>
  <c r="F39" i="7"/>
  <c r="G39" i="7"/>
  <c r="G80" i="7"/>
  <c r="F80" i="7"/>
  <c r="G184" i="7"/>
  <c r="F184" i="7"/>
  <c r="F209" i="7"/>
  <c r="G307" i="7"/>
  <c r="E607" i="7"/>
  <c r="G607" i="7" s="1"/>
  <c r="F608" i="7"/>
  <c r="D394" i="7"/>
  <c r="G394" i="7" s="1"/>
  <c r="G65" i="7"/>
  <c r="F65" i="7"/>
  <c r="F235" i="7"/>
  <c r="G235" i="7"/>
  <c r="E415" i="7"/>
  <c r="G53" i="7"/>
  <c r="F53" i="7"/>
  <c r="F90" i="7"/>
  <c r="E534" i="7"/>
  <c r="E485" i="7"/>
  <c r="E438" i="7"/>
  <c r="F439" i="7"/>
  <c r="G439" i="7"/>
  <c r="E109" i="7"/>
  <c r="G110" i="7"/>
  <c r="E383" i="7"/>
  <c r="F19" i="7"/>
  <c r="G19" i="7"/>
  <c r="F35" i="7"/>
  <c r="G35" i="7"/>
  <c r="F207" i="7"/>
  <c r="E269" i="7"/>
  <c r="G266" i="7" s="1"/>
  <c r="F270" i="7"/>
  <c r="G270" i="7"/>
  <c r="G305" i="7"/>
  <c r="F459" i="7"/>
  <c r="E469" i="7"/>
  <c r="G470" i="7"/>
  <c r="E105" i="7"/>
  <c r="G106" i="7"/>
  <c r="C394" i="7"/>
  <c r="F394" i="7" s="1"/>
  <c r="G29" i="7"/>
  <c r="F29" i="7"/>
  <c r="G45" i="7"/>
  <c r="F45" i="7"/>
  <c r="F59" i="7"/>
  <c r="G59" i="7"/>
  <c r="G73" i="7"/>
  <c r="F73" i="7"/>
  <c r="F85" i="7"/>
  <c r="G85" i="7"/>
  <c r="E134" i="7"/>
  <c r="G135" i="7"/>
  <c r="F190" i="7"/>
  <c r="G190" i="7"/>
  <c r="F205" i="7"/>
  <c r="G205" i="7"/>
  <c r="F217" i="7"/>
  <c r="G217" i="7"/>
  <c r="F232" i="7"/>
  <c r="G232" i="7"/>
  <c r="E245" i="7"/>
  <c r="G256" i="7"/>
  <c r="F302" i="7"/>
  <c r="G302" i="7"/>
  <c r="G317" i="7"/>
  <c r="F317" i="7"/>
  <c r="G329" i="7"/>
  <c r="E584" i="7"/>
  <c r="E580" i="7"/>
  <c r="E517" i="7"/>
  <c r="E455" i="7"/>
  <c r="E102" i="7"/>
  <c r="G103" i="7"/>
  <c r="E444" i="7"/>
  <c r="E442" i="7" s="1"/>
  <c r="F445" i="7"/>
  <c r="G445" i="7"/>
  <c r="D412" i="7"/>
  <c r="G412" i="7" s="1"/>
  <c r="E375" i="7"/>
  <c r="F67" i="7"/>
  <c r="G67" i="7"/>
  <c r="G144" i="7"/>
  <c r="F144" i="7"/>
  <c r="F223" i="7"/>
  <c r="G223" i="7"/>
  <c r="F240" i="7"/>
  <c r="G240" i="7"/>
  <c r="F48" i="7"/>
  <c r="G48" i="7"/>
  <c r="G87" i="7"/>
  <c r="G193" i="7"/>
  <c r="F220" i="7"/>
  <c r="G562" i="7"/>
  <c r="G26" i="7"/>
  <c r="F42" i="7"/>
  <c r="G42" i="7"/>
  <c r="F56" i="7"/>
  <c r="G56" i="7"/>
  <c r="F71" i="7"/>
  <c r="G71" i="7"/>
  <c r="G146" i="7"/>
  <c r="F146" i="7"/>
  <c r="G164" i="7"/>
  <c r="F188" i="7"/>
  <c r="F201" i="7"/>
  <c r="G201" i="7"/>
  <c r="G212" i="7"/>
  <c r="F229" i="7"/>
  <c r="G229" i="7"/>
  <c r="F242" i="7"/>
  <c r="G254" i="7"/>
  <c r="E309" i="7"/>
  <c r="G310" i="7"/>
  <c r="G327" i="7"/>
  <c r="E604" i="7"/>
  <c r="G604" i="7" s="1"/>
  <c r="E595" i="7"/>
  <c r="G588" i="7"/>
  <c r="F588" i="7"/>
  <c r="E571" i="7"/>
  <c r="E525" i="7"/>
  <c r="G526" i="7"/>
  <c r="F526" i="7"/>
  <c r="E477" i="7"/>
  <c r="E425" i="7"/>
  <c r="G426" i="7"/>
  <c r="E430" i="7"/>
  <c r="G431" i="7"/>
  <c r="C412" i="7"/>
  <c r="F412" i="7" s="1"/>
  <c r="E172" i="7"/>
  <c r="G173" i="7"/>
  <c r="E131" i="7"/>
  <c r="G132" i="7"/>
  <c r="F132" i="7"/>
  <c r="E285" i="7"/>
  <c r="E118" i="7"/>
  <c r="G118" i="7" s="1"/>
  <c r="E160" i="7"/>
  <c r="E323" i="7"/>
  <c r="F324" i="7"/>
  <c r="G324" i="7"/>
  <c r="E148" i="7"/>
  <c r="E94" i="7"/>
  <c r="G95" i="7"/>
  <c r="F95" i="7"/>
  <c r="E76" i="7"/>
  <c r="E139" i="7"/>
  <c r="G140" i="7"/>
  <c r="F140" i="7"/>
  <c r="E151" i="7"/>
  <c r="G152" i="7"/>
  <c r="E175" i="7"/>
  <c r="E292" i="7"/>
  <c r="G293" i="7"/>
  <c r="E332" i="7"/>
  <c r="G331" i="7" s="1"/>
  <c r="F333" i="7"/>
  <c r="G333" i="7"/>
  <c r="D30" i="3"/>
  <c r="D257" i="3"/>
  <c r="D245" i="3"/>
  <c r="E223" i="3"/>
  <c r="D224" i="3"/>
  <c r="D215" i="3"/>
  <c r="E206" i="3"/>
  <c r="D203" i="3"/>
  <c r="D91" i="3"/>
  <c r="E57" i="3"/>
  <c r="D56" i="3"/>
  <c r="D48" i="3"/>
  <c r="G48" i="3" s="1"/>
  <c r="D41" i="3"/>
  <c r="C577" i="7"/>
  <c r="C281" i="7"/>
  <c r="E15" i="3"/>
  <c r="E14" i="3" s="1"/>
  <c r="C257" i="3"/>
  <c r="C245" i="3"/>
  <c r="C224" i="3"/>
  <c r="C220" i="3"/>
  <c r="C203" i="3"/>
  <c r="C143" i="3"/>
  <c r="C91" i="3"/>
  <c r="C83" i="3"/>
  <c r="C65" i="3"/>
  <c r="C57" i="3"/>
  <c r="C56" i="3" s="1"/>
  <c r="C51" i="3"/>
  <c r="C48" i="3"/>
  <c r="F48" i="3" s="1"/>
  <c r="C40" i="3"/>
  <c r="C18" i="3"/>
  <c r="C14" i="3" s="1"/>
  <c r="F19" i="3"/>
  <c r="E31" i="3"/>
  <c r="E30" i="3" s="1"/>
  <c r="C106" i="3"/>
  <c r="C31" i="3"/>
  <c r="C99" i="3"/>
  <c r="C227" i="3"/>
  <c r="D227" i="3"/>
  <c r="E143" i="3"/>
  <c r="C181" i="3"/>
  <c r="E99" i="3"/>
  <c r="D143" i="3"/>
  <c r="D316" i="7"/>
  <c r="E436" i="7"/>
  <c r="E435" i="7" s="1"/>
  <c r="D183" i="7"/>
  <c r="E181" i="3"/>
  <c r="E106" i="3"/>
  <c r="E83" i="3"/>
  <c r="D106" i="3"/>
  <c r="C122" i="3"/>
  <c r="D122" i="3"/>
  <c r="E122" i="3"/>
  <c r="D181" i="3"/>
  <c r="D83" i="3"/>
  <c r="C206" i="3"/>
  <c r="D99" i="3"/>
  <c r="F620" i="7"/>
  <c r="D158" i="7"/>
  <c r="G620" i="7"/>
  <c r="E113" i="7"/>
  <c r="G113" i="7" s="1"/>
  <c r="C561" i="7"/>
  <c r="C113" i="7"/>
  <c r="E143" i="7"/>
  <c r="E561" i="7"/>
  <c r="D79" i="7"/>
  <c r="C326" i="7"/>
  <c r="C458" i="7"/>
  <c r="C422" i="7"/>
  <c r="C421" i="7" s="1"/>
  <c r="C420" i="7" s="1"/>
  <c r="C419" i="7" s="1"/>
  <c r="E183" i="7"/>
  <c r="D192" i="7"/>
  <c r="E326" i="7"/>
  <c r="E158" i="7"/>
  <c r="E157" i="7" s="1"/>
  <c r="E156" i="7" s="1"/>
  <c r="E155" i="7" s="1"/>
  <c r="E154" i="7" s="1"/>
  <c r="C143" i="7"/>
  <c r="C28" i="7"/>
  <c r="C18" i="7"/>
  <c r="E316" i="7"/>
  <c r="E458" i="7"/>
  <c r="D561" i="7"/>
  <c r="D557" i="7" s="1"/>
  <c r="D556" i="7" s="1"/>
  <c r="D422" i="7"/>
  <c r="D18" i="7"/>
  <c r="C79" i="7"/>
  <c r="D28" i="7"/>
  <c r="D47" i="7"/>
  <c r="C47" i="7"/>
  <c r="D113" i="7"/>
  <c r="D143" i="7"/>
  <c r="D301" i="7"/>
  <c r="E301" i="7"/>
  <c r="C301" i="7"/>
  <c r="C211" i="7"/>
  <c r="C316" i="7"/>
  <c r="D458" i="7"/>
  <c r="D454" i="7" s="1"/>
  <c r="C158" i="7"/>
  <c r="C157" i="7" s="1"/>
  <c r="C156" i="7" s="1"/>
  <c r="C155" i="7" s="1"/>
  <c r="D326" i="7"/>
  <c r="E79" i="7"/>
  <c r="C183" i="7"/>
  <c r="D211" i="7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G11" i="10"/>
  <c r="F11" i="10"/>
  <c r="G8" i="10"/>
  <c r="F8" i="10"/>
  <c r="E256" i="3" l="1"/>
  <c r="F257" i="3"/>
  <c r="G257" i="3"/>
  <c r="G245" i="3"/>
  <c r="F245" i="3"/>
  <c r="E218" i="3"/>
  <c r="F223" i="3"/>
  <c r="G223" i="3"/>
  <c r="E214" i="3"/>
  <c r="G214" i="3" s="1"/>
  <c r="G215" i="3"/>
  <c r="G206" i="3"/>
  <c r="F206" i="3"/>
  <c r="G203" i="3"/>
  <c r="F203" i="3"/>
  <c r="F181" i="3"/>
  <c r="G181" i="3"/>
  <c r="F143" i="3"/>
  <c r="G143" i="3"/>
  <c r="G122" i="3"/>
  <c r="F122" i="3"/>
  <c r="F106" i="3"/>
  <c r="G106" i="3"/>
  <c r="G99" i="3"/>
  <c r="F99" i="3"/>
  <c r="F83" i="3"/>
  <c r="G83" i="3"/>
  <c r="F51" i="3"/>
  <c r="E47" i="3"/>
  <c r="E56" i="3"/>
  <c r="F57" i="3"/>
  <c r="G57" i="3"/>
  <c r="E40" i="3"/>
  <c r="G41" i="3"/>
  <c r="F41" i="3"/>
  <c r="D601" i="7"/>
  <c r="D600" i="7" s="1"/>
  <c r="D599" i="7" s="1"/>
  <c r="D598" i="7" s="1"/>
  <c r="G603" i="7"/>
  <c r="F587" i="7"/>
  <c r="G397" i="7"/>
  <c r="F397" i="7"/>
  <c r="F415" i="7"/>
  <c r="G415" i="7"/>
  <c r="E13" i="3"/>
  <c r="C47" i="3"/>
  <c r="E202" i="3"/>
  <c r="D16" i="7"/>
  <c r="D15" i="7" s="1"/>
  <c r="D14" i="7" s="1"/>
  <c r="D13" i="7" s="1"/>
  <c r="D12" i="7" s="1"/>
  <c r="G587" i="7"/>
  <c r="D586" i="7"/>
  <c r="D584" i="7" s="1"/>
  <c r="D583" i="7" s="1"/>
  <c r="D574" i="7" s="1"/>
  <c r="F524" i="7"/>
  <c r="C299" i="7"/>
  <c r="C298" i="7" s="1"/>
  <c r="G300" i="7"/>
  <c r="F266" i="7"/>
  <c r="D181" i="7"/>
  <c r="D180" i="7" s="1"/>
  <c r="E129" i="7"/>
  <c r="G130" i="7"/>
  <c r="F130" i="7"/>
  <c r="C16" i="7"/>
  <c r="C15" i="7" s="1"/>
  <c r="C14" i="7" s="1"/>
  <c r="C13" i="7" s="1"/>
  <c r="C12" i="7" s="1"/>
  <c r="F322" i="7"/>
  <c r="D528" i="7"/>
  <c r="D279" i="7"/>
  <c r="G322" i="7"/>
  <c r="D442" i="7"/>
  <c r="D441" i="7" s="1"/>
  <c r="D434" i="7" s="1"/>
  <c r="E169" i="7"/>
  <c r="C442" i="7"/>
  <c r="C441" i="7" s="1"/>
  <c r="C434" i="7" s="1"/>
  <c r="G182" i="7"/>
  <c r="F603" i="7"/>
  <c r="G524" i="7"/>
  <c r="G291" i="7"/>
  <c r="G585" i="7"/>
  <c r="D522" i="7"/>
  <c r="D521" i="7" s="1"/>
  <c r="C522" i="7"/>
  <c r="C521" i="7" s="1"/>
  <c r="F437" i="7"/>
  <c r="G437" i="7"/>
  <c r="G443" i="7"/>
  <c r="F443" i="7"/>
  <c r="F17" i="7"/>
  <c r="C154" i="7"/>
  <c r="E374" i="7"/>
  <c r="E373" i="7" s="1"/>
  <c r="E372" i="7" s="1"/>
  <c r="E371" i="7" s="1"/>
  <c r="E370" i="7" s="1"/>
  <c r="G301" i="7"/>
  <c r="F301" i="7"/>
  <c r="G326" i="7"/>
  <c r="F326" i="7"/>
  <c r="G143" i="7"/>
  <c r="F143" i="7"/>
  <c r="F444" i="7"/>
  <c r="G444" i="7"/>
  <c r="E514" i="7"/>
  <c r="E513" i="7" s="1"/>
  <c r="E512" i="7" s="1"/>
  <c r="G134" i="7"/>
  <c r="F438" i="7"/>
  <c r="G438" i="7"/>
  <c r="E532" i="7"/>
  <c r="E531" i="7" s="1"/>
  <c r="E530" i="7" s="1"/>
  <c r="E529" i="7" s="1"/>
  <c r="G102" i="7"/>
  <c r="E579" i="7"/>
  <c r="G105" i="7"/>
  <c r="F269" i="7"/>
  <c r="G269" i="7"/>
  <c r="G192" i="7"/>
  <c r="F192" i="7"/>
  <c r="E423" i="7"/>
  <c r="G425" i="7"/>
  <c r="G525" i="7"/>
  <c r="F525" i="7"/>
  <c r="G309" i="7"/>
  <c r="G109" i="7"/>
  <c r="E484" i="7"/>
  <c r="E483" i="7" s="1"/>
  <c r="E482" i="7" s="1"/>
  <c r="E481" i="7" s="1"/>
  <c r="E480" i="7" s="1"/>
  <c r="F28" i="7"/>
  <c r="G28" i="7"/>
  <c r="F458" i="7"/>
  <c r="F183" i="7"/>
  <c r="G183" i="7"/>
  <c r="G559" i="7"/>
  <c r="G561" i="7"/>
  <c r="G18" i="7"/>
  <c r="F18" i="7"/>
  <c r="G79" i="7"/>
  <c r="F79" i="7"/>
  <c r="F211" i="7"/>
  <c r="G211" i="7"/>
  <c r="G316" i="7"/>
  <c r="F316" i="7"/>
  <c r="F47" i="7"/>
  <c r="G47" i="7"/>
  <c r="E428" i="7"/>
  <c r="G428" i="7" s="1"/>
  <c r="G430" i="7"/>
  <c r="E476" i="7"/>
  <c r="E475" i="7" s="1"/>
  <c r="E474" i="7" s="1"/>
  <c r="E473" i="7" s="1"/>
  <c r="E472" i="7" s="1"/>
  <c r="G469" i="7"/>
  <c r="E382" i="7"/>
  <c r="E381" i="7" s="1"/>
  <c r="E380" i="7" s="1"/>
  <c r="E379" i="7" s="1"/>
  <c r="E378" i="7" s="1"/>
  <c r="F607" i="7"/>
  <c r="G139" i="7"/>
  <c r="F139" i="7"/>
  <c r="F323" i="7"/>
  <c r="G323" i="7"/>
  <c r="G131" i="7"/>
  <c r="F131" i="7"/>
  <c r="G151" i="7"/>
  <c r="G94" i="7"/>
  <c r="F94" i="7"/>
  <c r="E290" i="7"/>
  <c r="G292" i="7"/>
  <c r="G172" i="7"/>
  <c r="G332" i="7"/>
  <c r="F332" i="7"/>
  <c r="D202" i="3"/>
  <c r="D47" i="3"/>
  <c r="D256" i="3"/>
  <c r="D223" i="3"/>
  <c r="D214" i="3"/>
  <c r="E82" i="3"/>
  <c r="D82" i="3"/>
  <c r="D40" i="3"/>
  <c r="F18" i="3"/>
  <c r="G602" i="7"/>
  <c r="E441" i="7"/>
  <c r="G436" i="7"/>
  <c r="F436" i="7"/>
  <c r="G435" i="7"/>
  <c r="D421" i="7"/>
  <c r="D157" i="7"/>
  <c r="G158" i="7"/>
  <c r="C601" i="7"/>
  <c r="F602" i="7"/>
  <c r="C576" i="7"/>
  <c r="F435" i="7"/>
  <c r="C280" i="7"/>
  <c r="C256" i="3"/>
  <c r="C223" i="3"/>
  <c r="C219" i="3"/>
  <c r="C202" i="3"/>
  <c r="C105" i="3"/>
  <c r="C82" i="3"/>
  <c r="C64" i="3"/>
  <c r="C30" i="3"/>
  <c r="E583" i="7"/>
  <c r="E601" i="7"/>
  <c r="D169" i="7"/>
  <c r="D105" i="3"/>
  <c r="E105" i="3"/>
  <c r="E450" i="7"/>
  <c r="D450" i="7"/>
  <c r="C450" i="7"/>
  <c r="E100" i="7"/>
  <c r="C181" i="7"/>
  <c r="C180" i="7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  <c r="G601" i="7" l="1"/>
  <c r="E255" i="3"/>
  <c r="G256" i="3"/>
  <c r="F256" i="3"/>
  <c r="G218" i="3"/>
  <c r="F218" i="3"/>
  <c r="G202" i="3"/>
  <c r="F202" i="3"/>
  <c r="G105" i="3"/>
  <c r="F105" i="3"/>
  <c r="F82" i="3"/>
  <c r="G82" i="3"/>
  <c r="G47" i="3"/>
  <c r="F47" i="3"/>
  <c r="F56" i="3"/>
  <c r="G56" i="3"/>
  <c r="G40" i="3"/>
  <c r="F40" i="3"/>
  <c r="C13" i="3"/>
  <c r="F13" i="3" s="1"/>
  <c r="D13" i="3"/>
  <c r="D12" i="3" s="1"/>
  <c r="G584" i="7"/>
  <c r="G393" i="7"/>
  <c r="D389" i="7"/>
  <c r="D388" i="7" s="1"/>
  <c r="D387" i="7" s="1"/>
  <c r="D218" i="3"/>
  <c r="D299" i="7"/>
  <c r="D298" i="7" s="1"/>
  <c r="G586" i="7"/>
  <c r="G619" i="7"/>
  <c r="E181" i="7"/>
  <c r="E180" i="7" s="1"/>
  <c r="G180" i="7" s="1"/>
  <c r="F182" i="7"/>
  <c r="F442" i="7"/>
  <c r="G171" i="7"/>
  <c r="G442" i="7"/>
  <c r="G441" i="7"/>
  <c r="E299" i="7"/>
  <c r="F299" i="7" s="1"/>
  <c r="F300" i="7"/>
  <c r="F619" i="7"/>
  <c r="G17" i="7"/>
  <c r="G170" i="7"/>
  <c r="F454" i="7"/>
  <c r="G454" i="7"/>
  <c r="E16" i="7"/>
  <c r="F16" i="7" s="1"/>
  <c r="C218" i="3"/>
  <c r="E569" i="7"/>
  <c r="E558" i="7" s="1"/>
  <c r="G558" i="7" s="1"/>
  <c r="E522" i="7"/>
  <c r="G523" i="7"/>
  <c r="F523" i="7"/>
  <c r="E593" i="7"/>
  <c r="E578" i="7"/>
  <c r="C388" i="7"/>
  <c r="C387" i="7" s="1"/>
  <c r="G423" i="7"/>
  <c r="E422" i="7"/>
  <c r="E289" i="7"/>
  <c r="G290" i="7"/>
  <c r="E283" i="7"/>
  <c r="G14" i="3"/>
  <c r="D255" i="3"/>
  <c r="D81" i="3"/>
  <c r="D80" i="3" s="1"/>
  <c r="E81" i="3"/>
  <c r="G583" i="7"/>
  <c r="D520" i="7"/>
  <c r="D449" i="7"/>
  <c r="G450" i="7"/>
  <c r="E434" i="7"/>
  <c r="F441" i="7"/>
  <c r="D420" i="7"/>
  <c r="D179" i="7"/>
  <c r="D178" i="7" s="1"/>
  <c r="E168" i="7"/>
  <c r="G169" i="7"/>
  <c r="D156" i="7"/>
  <c r="G157" i="7"/>
  <c r="E128" i="7"/>
  <c r="G129" i="7"/>
  <c r="E99" i="7"/>
  <c r="G100" i="7"/>
  <c r="C600" i="7"/>
  <c r="F601" i="7"/>
  <c r="C575" i="7"/>
  <c r="C557" i="7"/>
  <c r="C520" i="7"/>
  <c r="C449" i="7"/>
  <c r="F450" i="7"/>
  <c r="C297" i="7"/>
  <c r="C279" i="7"/>
  <c r="F129" i="7"/>
  <c r="E12" i="3"/>
  <c r="F14" i="3"/>
  <c r="C255" i="3"/>
  <c r="C81" i="3"/>
  <c r="C63" i="3"/>
  <c r="E449" i="7"/>
  <c r="E600" i="7"/>
  <c r="G600" i="7" s="1"/>
  <c r="D168" i="7"/>
  <c r="F255" i="3" l="1"/>
  <c r="G255" i="3"/>
  <c r="E80" i="3"/>
  <c r="G81" i="3"/>
  <c r="F81" i="3"/>
  <c r="F434" i="7"/>
  <c r="E557" i="7"/>
  <c r="G557" i="7" s="1"/>
  <c r="G488" i="7"/>
  <c r="G13" i="3"/>
  <c r="G12" i="3"/>
  <c r="F181" i="7"/>
  <c r="G181" i="7"/>
  <c r="E298" i="7"/>
  <c r="F298" i="7" s="1"/>
  <c r="G299" i="7"/>
  <c r="G389" i="7"/>
  <c r="F389" i="7"/>
  <c r="F618" i="7"/>
  <c r="G618" i="7"/>
  <c r="G16" i="7"/>
  <c r="E15" i="7"/>
  <c r="G15" i="7" s="1"/>
  <c r="E388" i="7"/>
  <c r="F388" i="7" s="1"/>
  <c r="E592" i="7"/>
  <c r="E577" i="7"/>
  <c r="G422" i="7"/>
  <c r="E421" i="7"/>
  <c r="E521" i="7"/>
  <c r="G522" i="7"/>
  <c r="F522" i="7"/>
  <c r="G434" i="7"/>
  <c r="E282" i="7"/>
  <c r="G289" i="7"/>
  <c r="E288" i="7"/>
  <c r="G288" i="7" s="1"/>
  <c r="C12" i="3"/>
  <c r="F12" i="3" s="1"/>
  <c r="D511" i="7"/>
  <c r="D448" i="7"/>
  <c r="G449" i="7"/>
  <c r="D419" i="7"/>
  <c r="D386" i="7"/>
  <c r="D297" i="7"/>
  <c r="E167" i="7"/>
  <c r="G168" i="7"/>
  <c r="D155" i="7"/>
  <c r="G156" i="7"/>
  <c r="E127" i="7"/>
  <c r="G128" i="7"/>
  <c r="E98" i="7"/>
  <c r="G99" i="7"/>
  <c r="C599" i="7"/>
  <c r="C598" i="7" s="1"/>
  <c r="F600" i="7"/>
  <c r="C574" i="7"/>
  <c r="C556" i="7"/>
  <c r="C511" i="7"/>
  <c r="C448" i="7"/>
  <c r="F449" i="7"/>
  <c r="C386" i="7"/>
  <c r="C296" i="7"/>
  <c r="C179" i="7"/>
  <c r="F180" i="7"/>
  <c r="F128" i="7"/>
  <c r="C80" i="3"/>
  <c r="E179" i="7"/>
  <c r="G179" i="7" s="1"/>
  <c r="E448" i="7"/>
  <c r="E599" i="7"/>
  <c r="D167" i="7"/>
  <c r="F80" i="3" l="1"/>
  <c r="G80" i="3"/>
  <c r="E78" i="3"/>
  <c r="E75" i="3" s="1"/>
  <c r="E556" i="7"/>
  <c r="G556" i="7" s="1"/>
  <c r="G599" i="7"/>
  <c r="E598" i="7"/>
  <c r="E297" i="7"/>
  <c r="F297" i="7" s="1"/>
  <c r="G298" i="7"/>
  <c r="F617" i="7"/>
  <c r="E14" i="7"/>
  <c r="E13" i="7" s="1"/>
  <c r="F15" i="7"/>
  <c r="G617" i="7"/>
  <c r="E387" i="7"/>
  <c r="G388" i="7"/>
  <c r="E576" i="7"/>
  <c r="G421" i="7"/>
  <c r="E420" i="7"/>
  <c r="E520" i="7"/>
  <c r="G521" i="7"/>
  <c r="F521" i="7"/>
  <c r="E591" i="7"/>
  <c r="E281" i="7"/>
  <c r="D447" i="7"/>
  <c r="D433" i="7" s="1"/>
  <c r="G448" i="7"/>
  <c r="D369" i="7"/>
  <c r="D296" i="7"/>
  <c r="G167" i="7"/>
  <c r="D154" i="7"/>
  <c r="G155" i="7"/>
  <c r="E126" i="7"/>
  <c r="G126" i="7" s="1"/>
  <c r="G127" i="7"/>
  <c r="G98" i="7"/>
  <c r="F599" i="7"/>
  <c r="C528" i="7"/>
  <c r="C447" i="7"/>
  <c r="C433" i="7" s="1"/>
  <c r="F448" i="7"/>
  <c r="C369" i="7"/>
  <c r="C295" i="7"/>
  <c r="C178" i="7"/>
  <c r="F179" i="7"/>
  <c r="F127" i="7"/>
  <c r="E528" i="7"/>
  <c r="G528" i="7" s="1"/>
  <c r="E178" i="7"/>
  <c r="E447" i="7"/>
  <c r="E433" i="7" s="1"/>
  <c r="D166" i="7"/>
  <c r="F75" i="3" l="1"/>
  <c r="E74" i="3"/>
  <c r="E97" i="7"/>
  <c r="E296" i="7"/>
  <c r="F296" i="7" s="1"/>
  <c r="G297" i="7"/>
  <c r="F14" i="7"/>
  <c r="F616" i="7"/>
  <c r="G14" i="7"/>
  <c r="G616" i="7"/>
  <c r="E386" i="7"/>
  <c r="F387" i="7"/>
  <c r="G387" i="7"/>
  <c r="G178" i="7"/>
  <c r="E590" i="7"/>
  <c r="E511" i="7"/>
  <c r="F511" i="7" s="1"/>
  <c r="G520" i="7"/>
  <c r="F520" i="7"/>
  <c r="E419" i="7"/>
  <c r="G420" i="7"/>
  <c r="E575" i="7"/>
  <c r="E280" i="7"/>
  <c r="G447" i="7"/>
  <c r="D295" i="7"/>
  <c r="G154" i="7"/>
  <c r="G13" i="7"/>
  <c r="E12" i="7"/>
  <c r="F447" i="7"/>
  <c r="C166" i="7"/>
  <c r="C11" i="7" s="1"/>
  <c r="F178" i="7"/>
  <c r="F13" i="7"/>
  <c r="F126" i="7"/>
  <c r="G166" i="7"/>
  <c r="F74" i="3" l="1"/>
  <c r="E73" i="3"/>
  <c r="F73" i="3" s="1"/>
  <c r="E295" i="7"/>
  <c r="F295" i="7" s="1"/>
  <c r="D11" i="7"/>
  <c r="G296" i="7"/>
  <c r="G12" i="7"/>
  <c r="C10" i="7"/>
  <c r="C9" i="7" s="1"/>
  <c r="C8" i="7" s="1"/>
  <c r="G419" i="7"/>
  <c r="F615" i="7"/>
  <c r="F598" i="7"/>
  <c r="G615" i="7"/>
  <c r="E369" i="7"/>
  <c r="G386" i="7"/>
  <c r="F386" i="7"/>
  <c r="F12" i="7"/>
  <c r="G433" i="7"/>
  <c r="G97" i="7"/>
  <c r="G511" i="7"/>
  <c r="E574" i="7"/>
  <c r="E279" i="7"/>
  <c r="F433" i="7"/>
  <c r="G295" i="7"/>
  <c r="F166" i="7"/>
  <c r="F97" i="7"/>
  <c r="G598" i="7" l="1"/>
  <c r="D10" i="7"/>
  <c r="D9" i="7" s="1"/>
  <c r="D8" i="7" s="1"/>
  <c r="G369" i="7"/>
  <c r="F369" i="7"/>
  <c r="G574" i="7"/>
  <c r="F574" i="7"/>
  <c r="G279" i="7"/>
  <c r="G11" i="7" l="1"/>
  <c r="E10" i="7"/>
  <c r="G10" i="7" s="1"/>
  <c r="F11" i="7"/>
  <c r="E9" i="7" l="1"/>
  <c r="G9" i="7" s="1"/>
  <c r="F10" i="7"/>
  <c r="E8" i="7" l="1"/>
  <c r="F8" i="7" s="1"/>
  <c r="F9" i="7"/>
  <c r="E10" i="5"/>
  <c r="G8" i="7" l="1"/>
</calcChain>
</file>

<file path=xl/comments1.xml><?xml version="1.0" encoding="utf-8"?>
<comments xmlns="http://schemas.openxmlformats.org/spreadsheetml/2006/main">
  <authors>
    <author>Windows korisnik</author>
  </authors>
  <commentList>
    <comment ref="B10" authorId="0" shapeId="0">
      <text>
        <r>
          <rPr>
            <b/>
            <sz val="9"/>
            <color indexed="81"/>
            <rFont val="Segoe UI"/>
            <family val="2"/>
            <charset val="238"/>
          </rPr>
          <t>Windows 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<sst xmlns="http://schemas.openxmlformats.org/spreadsheetml/2006/main" count="1687" uniqueCount="562">
  <si>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</si>
  <si>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</si>
  <si>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</si>
  <si>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</si>
  <si>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</si>
  <si>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</si>
  <si>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</si>
  <si>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</si>
  <si>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</si>
  <si>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</si>
  <si>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</si>
  <si>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</si>
  <si>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</si>
  <si>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</si>
  <si>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</si>
  <si>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</si>
  <si>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</si>
  <si>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</si>
  <si>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</si>
  <si>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</si>
  <si>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</si>
  <si>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</si>
  <si>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</si>
  <si>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</si>
  <si>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</si>
  <si>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</si>
  <si>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</si>
  <si>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</si>
  <si>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</si>
  <si>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</si>
  <si>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</si>
  <si>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</si>
  <si>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</si>
  <si>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2025.</t>
  </si>
  <si>
    <t>Projekcija proračuna
za 2026.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</si>
  <si>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</si>
  <si>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</si>
  <si>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</si>
  <si>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</si>
  <si>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B. RAČUN FINANCIRANJA PREMA EKONOMSKOJ KLASIFIKACIJI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</si>
  <si>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</si>
  <si>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</si>
  <si>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</si>
  <si>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</si>
  <si>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</si>
  <si>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</si>
  <si>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</si>
  <si>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</si>
  <si>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</si>
  <si>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</si>
  <si>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</si>
  <si>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</t>
  </si>
  <si>
    <t>PLAN</t>
  </si>
  <si>
    <t>BROJ KONTA</t>
  </si>
  <si>
    <t>VRSTA PRIHODA / PRIMITAKA</t>
  </si>
  <si>
    <t xml:space="preserve">UKUPNO PRIHODI / PRIMICI	</t>
  </si>
  <si>
    <t/>
  </si>
  <si>
    <t>6</t>
  </si>
  <si>
    <t xml:space="preserve">Prihodi poslovanja                                                                                  </t>
  </si>
  <si>
    <t>63</t>
  </si>
  <si>
    <t>632</t>
  </si>
  <si>
    <t xml:space="preserve">Pomoći od međunarodnih organizacija te institucija i tijela EU                                      </t>
  </si>
  <si>
    <t>6323</t>
  </si>
  <si>
    <t>Tekuće pomoći od institucija i tijela  EU</t>
  </si>
  <si>
    <t>63231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</si>
  <si>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</si>
  <si>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</si>
  <si>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</si>
  <si>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</si>
  <si>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63612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</si>
  <si>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</si>
  <si>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</si>
  <si>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</si>
  <si>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</si>
  <si>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</si>
  <si>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63622</t>
  </si>
  <si>
    <t>Kapitalne pomoći iz državnog proračuna proračunskim korisnicima proračuna JLP(R)S</t>
  </si>
  <si>
    <t>63623</t>
  </si>
  <si>
    <t>Kapitalne pomoći proračunskim korisnicima iz proračuna JLP(R)S koji im nije nadležan</t>
  </si>
  <si>
    <t>638</t>
  </si>
  <si>
    <t>Pomoći temeljem prijenosa EU sredstava</t>
  </si>
  <si>
    <t>6381</t>
  </si>
  <si>
    <t>Tekuće pomoći temeljem prijenosa EU sredstava</t>
  </si>
  <si>
    <t>63811</t>
  </si>
  <si>
    <t>Tekuće pomoći iz državnog proračuna temeljem prijenosa EU sredstava</t>
  </si>
  <si>
    <t>64</t>
  </si>
  <si>
    <t xml:space="preserve">Prihodi od imovine                                                                                  </t>
  </si>
  <si>
    <t>641</t>
  </si>
  <si>
    <t xml:space="preserve">Prihodi od financijske imovine                                                                      </t>
  </si>
  <si>
    <t>6413</t>
  </si>
  <si>
    <t xml:space="preserve">Kamate na oročena sredstva i depozite po viđenju                                                    </t>
  </si>
  <si>
    <t>Kamate na oročena sredstva</t>
  </si>
  <si>
    <t>64132</t>
  </si>
  <si>
    <t xml:space="preserve">Kamate na depozite po viđenju                                                                       </t>
  </si>
  <si>
    <t>Prihodi od pozitivnih tečajnih razlika</t>
  </si>
  <si>
    <t>642</t>
  </si>
  <si>
    <t xml:space="preserve">Prihodi od nefinancijske imovine                                                                    </t>
  </si>
  <si>
    <t>6422</t>
  </si>
  <si>
    <t xml:space="preserve">Prihodi od zakupa i iznajmljivanja imovine                                                          </t>
  </si>
  <si>
    <t>64225</t>
  </si>
  <si>
    <t xml:space="preserve">Prihodi od zakupa poslovnih objekata                                                                </t>
  </si>
  <si>
    <t>65</t>
  </si>
  <si>
    <t xml:space="preserve">Prihodi od upravnih i administrativnih pristojbi, pristojbi po posebnim propisima i naknada         </t>
  </si>
  <si>
    <t>652</t>
  </si>
  <si>
    <t xml:space="preserve">Prihodi po posebnim propisima                                                                       </t>
  </si>
  <si>
    <t>6526</t>
  </si>
  <si>
    <t xml:space="preserve">Ostali nespomenuti prihodi                                                                          </t>
  </si>
  <si>
    <t>65264</t>
  </si>
  <si>
    <t>Sufinanciranje cijene usluge, participacije i slično</t>
  </si>
  <si>
    <t>65267</t>
  </si>
  <si>
    <t xml:space="preserve">Prihodi s naslova osiguranja, refundacije štete i totalne štete                                     </t>
  </si>
  <si>
    <t>65268</t>
  </si>
  <si>
    <t xml:space="preserve">Ostali prihodi za posebne namjene                                                                   </t>
  </si>
  <si>
    <t>65269</t>
  </si>
  <si>
    <t xml:space="preserve">Ostali nespomenuti prihodi po posebnim propisima                                                    </t>
  </si>
  <si>
    <t>66</t>
  </si>
  <si>
    <t xml:space="preserve">Prihodi od prodaje proizvoda i robe te pruženih usluga i prihodi od donacija                        </t>
  </si>
  <si>
    <t>661</t>
  </si>
  <si>
    <t xml:space="preserve">Prihodi od prodaje proizvoda i robe te pruženih usluga                                              </t>
  </si>
  <si>
    <t>6615</t>
  </si>
  <si>
    <t xml:space="preserve">Prihodi od pruženih usluga                                                                          </t>
  </si>
  <si>
    <t>66151</t>
  </si>
  <si>
    <t>663</t>
  </si>
  <si>
    <t>Donacije od pravnih i fizičkih osoba izvan općeg proračuna</t>
  </si>
  <si>
    <t>6631</t>
  </si>
  <si>
    <t xml:space="preserve">Tekuće donacije                                                                                     </t>
  </si>
  <si>
    <t>Tekuće donacije od fizičkih osoba</t>
  </si>
  <si>
    <t>66313</t>
  </si>
  <si>
    <t xml:space="preserve">Tekuće donacije od trgovačkih društava                                                              </t>
  </si>
  <si>
    <t>67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</si>
  <si>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</si>
  <si>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</si>
  <si>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</si>
  <si>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</si>
  <si>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67111</t>
  </si>
  <si>
    <t>6712</t>
  </si>
  <si>
    <t>Prihodi iz nadležnog proračuna za financiranje rashoda za nabavu nefinancijske imovine</t>
  </si>
  <si>
    <t>67121</t>
  </si>
  <si>
    <t>7</t>
  </si>
  <si>
    <t xml:space="preserve">Prihodi od prodaje nefinancijske imovine                                                            </t>
  </si>
  <si>
    <t>72</t>
  </si>
  <si>
    <t xml:space="preserve">Prihodi od prodaje proizvedene dugotrajne imovine                                                   </t>
  </si>
  <si>
    <t>721</t>
  </si>
  <si>
    <t xml:space="preserve">Prihodi od prodaje građevinskih objekata                                                            </t>
  </si>
  <si>
    <t>7211</t>
  </si>
  <si>
    <t xml:space="preserve">Stambeni objekti                                                                                    </t>
  </si>
  <si>
    <t>72111</t>
  </si>
  <si>
    <t xml:space="preserve">Stambeni objekti za zaposlene                                                                       </t>
  </si>
  <si>
    <t>8</t>
  </si>
  <si>
    <t xml:space="preserve">Primici od financijske imovine i zaduživanja                                                        </t>
  </si>
  <si>
    <t>84</t>
  </si>
  <si>
    <t xml:space="preserve">Primici od zaduživanja                                                                              </t>
  </si>
  <si>
    <t>844</t>
  </si>
  <si>
    <t xml:space="preserve">Primljeni krediti i zajmovi od kreditnih i ostalih financijskih institucija izvan javnog sektora    </t>
  </si>
  <si>
    <t>8445</t>
  </si>
  <si>
    <t>Primljeni zajmovi od ostalih tuzemnih financijskih institucija izvan javnog sektora</t>
  </si>
  <si>
    <t>84453</t>
  </si>
  <si>
    <t>Primljeni financijski leasing od ostalih tuzemnih financijskih institucija izvan javnog sektora</t>
  </si>
  <si>
    <t>9</t>
  </si>
  <si>
    <t xml:space="preserve">Vlastiti izvori                                                                                     </t>
  </si>
  <si>
    <t>92</t>
  </si>
  <si>
    <t xml:space="preserve">Rezultat poslovanja                                                                                 </t>
  </si>
  <si>
    <t>922</t>
  </si>
  <si>
    <t xml:space="preserve">Višak/manjak prihoda                                                                                </t>
  </si>
  <si>
    <t>9221</t>
  </si>
  <si>
    <t xml:space="preserve">Višak prihoda                                                                                       </t>
  </si>
  <si>
    <t>92211</t>
  </si>
  <si>
    <t xml:space="preserve">Višak prihoda poslovanja                                                                            </t>
  </si>
  <si>
    <t xml:space="preserve">UKUPNO RASHODI / IZDACI	</t>
  </si>
  <si>
    <t>3</t>
  </si>
  <si>
    <t xml:space="preserve">Rashodi poslovanja                                                                                  </t>
  </si>
  <si>
    <t>31</t>
  </si>
  <si>
    <t xml:space="preserve">Rashodi za zaposlene                                                                               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</si>
  <si>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</si>
  <si>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</si>
  <si>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</si>
  <si>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</si>
  <si>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31111</t>
  </si>
  <si>
    <t xml:space="preserve">Plaće za zaposlene                                                                                  </t>
  </si>
  <si>
    <t>31113</t>
  </si>
  <si>
    <t xml:space="preserve">Plaće po sudskim presudama                                                                          </t>
  </si>
  <si>
    <t>3113</t>
  </si>
  <si>
    <t xml:space="preserve">Plaće za prekovremeni rad                                                                           </t>
  </si>
  <si>
    <t>31131</t>
  </si>
  <si>
    <t>3114</t>
  </si>
  <si>
    <t xml:space="preserve">Plaće za posebne uvjete rada                                                                        </t>
  </si>
  <si>
    <t>31141</t>
  </si>
  <si>
    <t>312</t>
  </si>
  <si>
    <t xml:space="preserve">Ostali rashodi za zaposlene                                                                         </t>
  </si>
  <si>
    <t>3121</t>
  </si>
  <si>
    <t>31212</t>
  </si>
  <si>
    <t xml:space="preserve">Nagrade                                                                                             </t>
  </si>
  <si>
    <t>31213</t>
  </si>
  <si>
    <t xml:space="preserve">Darovi                                                                                              </t>
  </si>
  <si>
    <t>Otpremnine</t>
  </si>
  <si>
    <t>31215</t>
  </si>
  <si>
    <t>Naknade za bolest, invalidnost i smrtni slučaj</t>
  </si>
  <si>
    <t>31216</t>
  </si>
  <si>
    <t xml:space="preserve">Regres za godišnji odmor                                                                            </t>
  </si>
  <si>
    <t>31219</t>
  </si>
  <si>
    <t xml:space="preserve">Ostali nenavedeni rashodi za zaposlene                                                              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</si>
  <si>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</si>
  <si>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</si>
  <si>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</si>
  <si>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</si>
  <si>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31321</t>
  </si>
  <si>
    <t>31322</t>
  </si>
  <si>
    <t xml:space="preserve">Doprinos za obvezno zdravstveno osiguranje zaštite zdravlja na radu                                 </t>
  </si>
  <si>
    <t>3133</t>
  </si>
  <si>
    <t xml:space="preserve">Doprinosi za obvezno osiguranje u slučaju nezaposlenosti                                            </t>
  </si>
  <si>
    <t>31332</t>
  </si>
  <si>
    <t>32</t>
  </si>
  <si>
    <t xml:space="preserve">Materijalni rashodi                        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</si>
  <si>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</si>
  <si>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</si>
  <si>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</si>
  <si>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</si>
  <si>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32111</t>
  </si>
  <si>
    <t xml:space="preserve">Dnevnice za službeni put u zemlji                                                                   </t>
  </si>
  <si>
    <t>32112</t>
  </si>
  <si>
    <t xml:space="preserve">Dnevnice za službeni put u inozemstvu                                                               </t>
  </si>
  <si>
    <t>32113</t>
  </si>
  <si>
    <t xml:space="preserve">Naknade za smještaj na službenom putu u zemlji                                                      </t>
  </si>
  <si>
    <t>32114</t>
  </si>
  <si>
    <t xml:space="preserve">Naknade za smještaj na službenom putu u inozemstvu                                                  </t>
  </si>
  <si>
    <t>32115</t>
  </si>
  <si>
    <t xml:space="preserve">Naknade za prijevoz na službenom putu u zemlji                                                      </t>
  </si>
  <si>
    <t>32116</t>
  </si>
  <si>
    <t xml:space="preserve">Naknade za prijevoz na službenom putu u inozemstvu                                                  </t>
  </si>
  <si>
    <t>32117</t>
  </si>
  <si>
    <t>Dnevnice per diem</t>
  </si>
  <si>
    <t>Ostali rashodi za službena putovanja</t>
  </si>
  <si>
    <t>3212</t>
  </si>
  <si>
    <t xml:space="preserve">Naknade za prijevoz, za rad na terenu i odvojeni život                                              </t>
  </si>
  <si>
    <t>32121</t>
  </si>
  <si>
    <t xml:space="preserve">Naknade za prijevoz na posao i s posla                                                              </t>
  </si>
  <si>
    <t>3213</t>
  </si>
  <si>
    <t xml:space="preserve">Stručno usavršavanje zaposlenika                                                                    </t>
  </si>
  <si>
    <t>32131</t>
  </si>
  <si>
    <t xml:space="preserve">Seminari, savjetovanja i simpoziji                                                                  </t>
  </si>
  <si>
    <t>3214</t>
  </si>
  <si>
    <t xml:space="preserve">Ostale naknade troškova zaposlenima                                                                 </t>
  </si>
  <si>
    <t>32141</t>
  </si>
  <si>
    <t xml:space="preserve">Naknada za korištenje privatnog automobila u službene svrhe                                         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</si>
  <si>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</si>
  <si>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</si>
  <si>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</si>
  <si>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</si>
  <si>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32211</t>
  </si>
  <si>
    <t xml:space="preserve">Uredski materijal                                                                                   </t>
  </si>
  <si>
    <t>32212</t>
  </si>
  <si>
    <t xml:space="preserve">Literatura (publikacije, časopisi, glasila, knjige i ostalo)                                        </t>
  </si>
  <si>
    <t>32214</t>
  </si>
  <si>
    <t xml:space="preserve">Materijal i sredstva za čišćenje i održavanje                                                       </t>
  </si>
  <si>
    <t>32216</t>
  </si>
  <si>
    <t xml:space="preserve">Materijal za higijenske potrebe i njegu                                                             </t>
  </si>
  <si>
    <t>32219</t>
  </si>
  <si>
    <t xml:space="preserve">Ostali materijal za potrebe redovnog poslovanja                                                     </t>
  </si>
  <si>
    <t>3222</t>
  </si>
  <si>
    <t xml:space="preserve">Materijal i sirovine                                                                                </t>
  </si>
  <si>
    <t>32224</t>
  </si>
  <si>
    <t xml:space="preserve">Namirnice                                                                                           </t>
  </si>
  <si>
    <t>3223</t>
  </si>
  <si>
    <t xml:space="preserve">Energija                                                                                            </t>
  </si>
  <si>
    <t>32231</t>
  </si>
  <si>
    <t xml:space="preserve">Električna energija                                                                                 </t>
  </si>
  <si>
    <t>32233</t>
  </si>
  <si>
    <t xml:space="preserve">Plin                                                                                                </t>
  </si>
  <si>
    <t>32234</t>
  </si>
  <si>
    <t xml:space="preserve">Motorni benzin i dizel gorivo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</si>
  <si>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</si>
  <si>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</si>
  <si>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32241</t>
  </si>
  <si>
    <t>Materijal i dijelovi za tekuće i investicijsko održavanje građevinskih objekata</t>
  </si>
  <si>
    <t>32242</t>
  </si>
  <si>
    <t xml:space="preserve">Materijal i dijelovi za tekuće i investicijsko održavanje postrojenja i opreme                      </t>
  </si>
  <si>
    <t>3225</t>
  </si>
  <si>
    <t xml:space="preserve">Sitni inventar i auto gume                                                                          </t>
  </si>
  <si>
    <t>32251</t>
  </si>
  <si>
    <t xml:space="preserve">Sitni inventar                                                                                      </t>
  </si>
  <si>
    <t>32252</t>
  </si>
  <si>
    <t xml:space="preserve">Auto gume                 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</si>
  <si>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</si>
  <si>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</si>
  <si>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32271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</si>
  <si>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</si>
  <si>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</si>
  <si>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</si>
  <si>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</si>
  <si>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32311</t>
  </si>
  <si>
    <t xml:space="preserve">Usluge telefona, telefaksa                                                                          </t>
  </si>
  <si>
    <t>32312</t>
  </si>
  <si>
    <t xml:space="preserve">Usluge interneta                                                                                    </t>
  </si>
  <si>
    <t>32313</t>
  </si>
  <si>
    <t xml:space="preserve">Poštarina (pisma, tiskanice i sl.)                                                                  </t>
  </si>
  <si>
    <t>32319</t>
  </si>
  <si>
    <t xml:space="preserve">Ostale usluge za komunikaciju i prijevoz                                                            </t>
  </si>
  <si>
    <t>3232</t>
  </si>
  <si>
    <t xml:space="preserve">Usluge tekućeg i investicijskog održavanja                                                          </t>
  </si>
  <si>
    <t>32321</t>
  </si>
  <si>
    <t xml:space="preserve">Usluge tekućeg i investicijskog održavanja građevinskih objekata                                    </t>
  </si>
  <si>
    <t>32322</t>
  </si>
  <si>
    <t xml:space="preserve">Usluge tekućeg i investicijskog održavanja postrojenja i opreme                                     </t>
  </si>
  <si>
    <t>3233</t>
  </si>
  <si>
    <t xml:space="preserve">Usluge promidžbe i informiranja                                                                     </t>
  </si>
  <si>
    <t>32332</t>
  </si>
  <si>
    <t xml:space="preserve">Tisak                                                                                               </t>
  </si>
  <si>
    <t>32339</t>
  </si>
  <si>
    <t xml:space="preserve">Ostale usluge promidžbe i informiranja                                                              </t>
  </si>
  <si>
    <t>3234</t>
  </si>
  <si>
    <t xml:space="preserve">Komunalne usluge                                                                                    </t>
  </si>
  <si>
    <t>32341</t>
  </si>
  <si>
    <t xml:space="preserve">Opskrba vodom                                                                                       </t>
  </si>
  <si>
    <t>32342</t>
  </si>
  <si>
    <t xml:space="preserve">Iznošenje i odvoz smeća                                                                             </t>
  </si>
  <si>
    <t>32343</t>
  </si>
  <si>
    <t xml:space="preserve">Deratizacija i dezinsekcija                                                                         </t>
  </si>
  <si>
    <t>32344</t>
  </si>
  <si>
    <t xml:space="preserve">Dimnjačarske i ekološke usluge                                                                      </t>
  </si>
  <si>
    <t>32349</t>
  </si>
  <si>
    <t xml:space="preserve">Ostale komunalne usluge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</si>
  <si>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</si>
  <si>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</si>
  <si>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32352</t>
  </si>
  <si>
    <t xml:space="preserve">Zakupnine i najamnine za građevinske objekte                                                        </t>
  </si>
  <si>
    <t>3236</t>
  </si>
  <si>
    <t xml:space="preserve">Zdravstvene i veterinarske usluge                                                                   </t>
  </si>
  <si>
    <t>32361</t>
  </si>
  <si>
    <t xml:space="preserve">Obvezni i preventivni zdravstveni pregledi zaposlenika                                              </t>
  </si>
  <si>
    <t>32363</t>
  </si>
  <si>
    <t xml:space="preserve">Laboratorijske usluge                                                                               </t>
  </si>
  <si>
    <t>3237</t>
  </si>
  <si>
    <t xml:space="preserve">Intelektualne i osobne usluge                                                                       </t>
  </si>
  <si>
    <t>32371</t>
  </si>
  <si>
    <t xml:space="preserve">Autorski honorari                                                                                   </t>
  </si>
  <si>
    <t>32372</t>
  </si>
  <si>
    <t xml:space="preserve">Ugovori o djelu                                                                                     </t>
  </si>
  <si>
    <t>32373</t>
  </si>
  <si>
    <t xml:space="preserve">Usluge odvjetnika i pravnog savjetovanja                                                            </t>
  </si>
  <si>
    <t>32379</t>
  </si>
  <si>
    <t xml:space="preserve">Ostale intelektualne usluge  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</si>
  <si>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</si>
  <si>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</si>
  <si>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32389</t>
  </si>
  <si>
    <t xml:space="preserve">Ostale računalne usluge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</si>
  <si>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</si>
  <si>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</si>
  <si>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32391</t>
  </si>
  <si>
    <t xml:space="preserve">Grafičke i tiskarske usluge, usluge kopiranja i uvezivanja i slično                                 </t>
  </si>
  <si>
    <t>32399</t>
  </si>
  <si>
    <t xml:space="preserve">Ostale nespomenute usluge                                                                           </t>
  </si>
  <si>
    <t>324</t>
  </si>
  <si>
    <t xml:space="preserve">Naknade troškova osobama izvan radnog odnosa                                                        </t>
  </si>
  <si>
    <t>3241</t>
  </si>
  <si>
    <t>32411</t>
  </si>
  <si>
    <t xml:space="preserve">Naknade troškova službenog puta                                                                     </t>
  </si>
  <si>
    <t>32412</t>
  </si>
  <si>
    <t xml:space="preserve">Naknade ostalih troškova                                                                            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</si>
  <si>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</si>
  <si>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</si>
  <si>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</si>
  <si>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</si>
  <si>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32921</t>
  </si>
  <si>
    <t xml:space="preserve">Premije osiguranja prijevoznih sredstava                                                            </t>
  </si>
  <si>
    <t>32922</t>
  </si>
  <si>
    <t xml:space="preserve">Premije osiguranja ostale imovine                                                                   </t>
  </si>
  <si>
    <t>32923</t>
  </si>
  <si>
    <t xml:space="preserve">Premije osiguranja zaposlenih                                                                       </t>
  </si>
  <si>
    <t>Premije osiguranja učenika</t>
  </si>
  <si>
    <t>3293</t>
  </si>
  <si>
    <t xml:space="preserve">Reprezentacija                                                                                      </t>
  </si>
  <si>
    <t>32931</t>
  </si>
  <si>
    <t>3294</t>
  </si>
  <si>
    <t>Članarine i norme</t>
  </si>
  <si>
    <t>32941</t>
  </si>
  <si>
    <t xml:space="preserve">Tuzemne članarine                                                                                   </t>
  </si>
  <si>
    <t>3295</t>
  </si>
  <si>
    <t xml:space="preserve">Pristojbe i naknade                                                                                 </t>
  </si>
  <si>
    <t>32952</t>
  </si>
  <si>
    <t xml:space="preserve">Sudske pristojbe                                                                                    </t>
  </si>
  <si>
    <t>Ostale pristojbe i naknade</t>
  </si>
  <si>
    <t>32955</t>
  </si>
  <si>
    <t>Novčana naknada poslodavca zbog nezapošljavanja osoba s invaliditetom</t>
  </si>
  <si>
    <t>32959</t>
  </si>
  <si>
    <t>3296</t>
  </si>
  <si>
    <t>Troškovi sudskih postupaka</t>
  </si>
  <si>
    <t>32961</t>
  </si>
  <si>
    <t>3299</t>
  </si>
  <si>
    <t>32991</t>
  </si>
  <si>
    <t xml:space="preserve">Rashodi protokola (vijenci, cvijeće, svijeće i slično)                                              </t>
  </si>
  <si>
    <t>32999</t>
  </si>
  <si>
    <t>34</t>
  </si>
  <si>
    <t xml:space="preserve">Financijski rashodi                                                                                 </t>
  </si>
  <si>
    <t>342</t>
  </si>
  <si>
    <t xml:space="preserve">Kamate za primljene kredite i zajmove                                                               </t>
  </si>
  <si>
    <t>3423</t>
  </si>
  <si>
    <t>Kamate za primljene kredite i zajmove od kreditnih i ostalih financijskih institucija izvan javnog s</t>
  </si>
  <si>
    <t>34235</t>
  </si>
  <si>
    <t xml:space="preserve">Kamate za primljene zajmove od ostalih tuzemnih financijskih institucija izvan javnog sektora       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</si>
  <si>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</si>
  <si>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</si>
  <si>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</si>
  <si>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</si>
  <si>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34312</t>
  </si>
  <si>
    <t xml:space="preserve">Usluge platnog prometa                                                                              </t>
  </si>
  <si>
    <t>3433</t>
  </si>
  <si>
    <t xml:space="preserve">Zatezne kamate                                                                                      </t>
  </si>
  <si>
    <t>34331</t>
  </si>
  <si>
    <t xml:space="preserve">Zatezne kamate za poreze                                                                            </t>
  </si>
  <si>
    <t>34332</t>
  </si>
  <si>
    <t xml:space="preserve">Zatezne kamate na doprinose                                                                         </t>
  </si>
  <si>
    <t>34333</t>
  </si>
  <si>
    <t xml:space="preserve">Zatezne kamate iz poslovnih odnosa                                                                  </t>
  </si>
  <si>
    <t>34339</t>
  </si>
  <si>
    <t xml:space="preserve">Ostale zatezne kamate                                                                               </t>
  </si>
  <si>
    <t>38</t>
  </si>
  <si>
    <t xml:space="preserve">Ostali rashodi                                                                                      </t>
  </si>
  <si>
    <t>381</t>
  </si>
  <si>
    <t>3812</t>
  </si>
  <si>
    <t xml:space="preserve">Tekuće donacije u naravi                                                                            </t>
  </si>
  <si>
    <t>38129</t>
  </si>
  <si>
    <t xml:space="preserve">Ostale tekuće donacije u naravi                                                                     </t>
  </si>
  <si>
    <t>4</t>
  </si>
  <si>
    <t xml:space="preserve">Rashodi za nabavu nefinancijske imovine                                                             </t>
  </si>
  <si>
    <t>Nematerijalna imovina</t>
  </si>
  <si>
    <t>Licence</t>
  </si>
  <si>
    <t>42</t>
  </si>
  <si>
    <t xml:space="preserve">Rashodi za nabavu proizvedene dugotrajne imovine                                                    </t>
  </si>
  <si>
    <t>421</t>
  </si>
  <si>
    <t xml:space="preserve">Građevinski objekti                                                                                 </t>
  </si>
  <si>
    <t>4212</t>
  </si>
  <si>
    <t xml:space="preserve">Poslovni objekti                                                                                    </t>
  </si>
  <si>
    <t>42123</t>
  </si>
  <si>
    <t xml:space="preserve">Zgrade znanstvenih i obrazovnih institucija (fakulteti, škole, vrtići i slično)                     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</si>
  <si>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</si>
  <si>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</si>
  <si>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</si>
  <si>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</si>
  <si>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42211</t>
  </si>
  <si>
    <t xml:space="preserve">Računala i računalna oprema                                                                         </t>
  </si>
  <si>
    <t>42212</t>
  </si>
  <si>
    <t xml:space="preserve">Uredski namještaj                                                                                   </t>
  </si>
  <si>
    <t>4222</t>
  </si>
  <si>
    <t xml:space="preserve">Komunikacijska oprema                                                                               </t>
  </si>
  <si>
    <t>42221</t>
  </si>
  <si>
    <t xml:space="preserve">Radio i TV prijemnici                                                                               </t>
  </si>
  <si>
    <t>4223</t>
  </si>
  <si>
    <t xml:space="preserve">Oprema za održavanje i zaštitu                                                                      </t>
  </si>
  <si>
    <t>42231</t>
  </si>
  <si>
    <t xml:space="preserve">Oprema za grijanje, ventilaciju i hlađenje                                                          </t>
  </si>
  <si>
    <t>4226</t>
  </si>
  <si>
    <t xml:space="preserve">Sportska i glazbena oprema                                                                          </t>
  </si>
  <si>
    <t>42261</t>
  </si>
  <si>
    <t xml:space="preserve">Sportska oprema                                                                                     </t>
  </si>
  <si>
    <t>42262</t>
  </si>
  <si>
    <t xml:space="preserve">Glazbeni instrumenti i oprema                                                                       </t>
  </si>
  <si>
    <t>4227</t>
  </si>
  <si>
    <t xml:space="preserve">Uređaji, strojevi i oprema za ostale namjene                                                        </t>
  </si>
  <si>
    <t>42271</t>
  </si>
  <si>
    <t xml:space="preserve">Uređaji                                                                                             </t>
  </si>
  <si>
    <t>42272</t>
  </si>
  <si>
    <t xml:space="preserve">Strojevi                                                                                            </t>
  </si>
  <si>
    <t>42273</t>
  </si>
  <si>
    <t xml:space="preserve">Oprema                                                                                              </t>
  </si>
  <si>
    <t>423</t>
  </si>
  <si>
    <t xml:space="preserve">Prijevozna sredstva                                                                                 </t>
  </si>
  <si>
    <t>4231</t>
  </si>
  <si>
    <t xml:space="preserve">Prijevozna sredstva u cestovnom prometu                                                             </t>
  </si>
  <si>
    <t>42313</t>
  </si>
  <si>
    <t xml:space="preserve">Kombi vozila                                                                                        </t>
  </si>
  <si>
    <t>424</t>
  </si>
  <si>
    <t>Knjige, umjetnička djela i ostale izložbene vrijednosti</t>
  </si>
  <si>
    <t>4241</t>
  </si>
  <si>
    <t xml:space="preserve">Knjige                                                                                              </t>
  </si>
  <si>
    <t>42411</t>
  </si>
  <si>
    <t>426</t>
  </si>
  <si>
    <t xml:space="preserve">Nematerijalna proizvedena imovina                                                                   </t>
  </si>
  <si>
    <t>4262</t>
  </si>
  <si>
    <t xml:space="preserve">Ulaganja u računalne programe                                                                       </t>
  </si>
  <si>
    <t>42621</t>
  </si>
  <si>
    <t>5</t>
  </si>
  <si>
    <t xml:space="preserve">Izdaci za financijsku imovinu i otplate zajmova                                                     </t>
  </si>
  <si>
    <t>54</t>
  </si>
  <si>
    <t xml:space="preserve">Izdaci za otplatu glavnice primljenih kredita i zajmova                                             </t>
  </si>
  <si>
    <t>544</t>
  </si>
  <si>
    <t xml:space="preserve">Otplata glavnice primljenih kredita i zajmova od kreditnih i ostalih financijskih institucija izvan </t>
  </si>
  <si>
    <t>5445</t>
  </si>
  <si>
    <t>Otplata glavnice primljenih zajmova od ostalih tuzemnih financijskih institucija izvan javnog sektor</t>
  </si>
  <si>
    <t>54453</t>
  </si>
  <si>
    <t>Otplata glavnice po financijskom leasingu od ostalih tuzemnih financijskih institucija izvan javnog</t>
  </si>
  <si>
    <t>09 Obrazovanje</t>
  </si>
  <si>
    <t>Razdjel 010 OSNOVNA ŠKOLA MARIJE JURIĆ ZAGORKE</t>
  </si>
  <si>
    <t>Glavni program A07 OBRAZOVANJE</t>
  </si>
  <si>
    <t>Program 7003 DECENTRALIZIRANE FUNKCIJE OSNOVNOG ŠKOLSTVA</t>
  </si>
  <si>
    <t>Aktivnost A100001 Rashodi poslovanja - zakonski minimum</t>
  </si>
  <si>
    <t>Izvor 5.7. POMOĆI - DRŽAVNI PRORAČUN - DEC</t>
  </si>
  <si>
    <t>Korisnik 005 OŠ MARIJE JURIĆ ZAGORKE</t>
  </si>
  <si>
    <t>FUNKCIJSKA KLASIFIKACIJA 0912 Osnovno obrazovanje</t>
  </si>
  <si>
    <t>Aktivnost A100002 Osiguranje asistenata u nastavi - "KORAK UZ KORAK"</t>
  </si>
  <si>
    <t>Izvor 1.2. PRIHODI OD POREZA</t>
  </si>
  <si>
    <t>Izvor 5.1. POMOĆI - TEMELJEM PRIJENOSA EU</t>
  </si>
  <si>
    <t>Aktivnost A100003 Obilježavanje prigodnih proslava (Dan učitelja, Sveti NIkola i dr.)</t>
  </si>
  <si>
    <t>Aktivnost A100004 Rashodi poslovanja iznad minimuma</t>
  </si>
  <si>
    <t>Aktivnost A100005 Osiguravanje higijenskih potrepština za učenice</t>
  </si>
  <si>
    <t>Aktivnost A100030 Rashodi za zaposlene u školama</t>
  </si>
  <si>
    <t>Kapitalni projekt K100001 Kapitalni rashodi - zakonski minimum</t>
  </si>
  <si>
    <t>Izvor 5.5. POMOĆI - ŽUPANIJSKI PRORAČUN</t>
  </si>
  <si>
    <t>Kapitalni projekt K100003 Nabava udžbenika za učenike - Zakon o udžbenicima</t>
  </si>
  <si>
    <t>Kapitalni projekt K100004 Kapitalni rashodi iznad minimuma</t>
  </si>
  <si>
    <t>Izvor 8.B. NAMJENSKI PRIMICI OD ZADUŽIVANJA - OŠ MJZ</t>
  </si>
  <si>
    <t>Tekući projekt T100001 "Shema školskog voća i povrća, te mlijeka i mliječnih proizvoda"</t>
  </si>
  <si>
    <t>Tekući projekt T100002 Projekt E-RASMUS +</t>
  </si>
  <si>
    <t>Tekući projekt T100003 Projekt besplatne prehrane u školi</t>
  </si>
  <si>
    <t>FUNKCIJSKA KLASIFIKACIJA 1070 Socijalna pomoć stanovništvu koje nije obuhvaćeno redovnim socijalnim programima</t>
  </si>
  <si>
    <t>Izvor 6.1. DONACIJE</t>
  </si>
  <si>
    <t>Tekući projekt T100004 Projekt + E - TUR</t>
  </si>
  <si>
    <t>Izvor 5.N. POMOĆI - EU SREDSTVA - OŠ MARIJE JURIĆ ZAGORKE</t>
  </si>
  <si>
    <t>Izvor 5.K. POMOĆI - DRŽAVNI PRORAČUN - OŠ MARIJE JURIĆ ZAGORKE</t>
  </si>
  <si>
    <t>Izvor 3.7. VLASTITI PRIHODI - OŠ MARIJE JURIĆ ZAGORKE</t>
  </si>
  <si>
    <t>Izvor 7.D. PRIHODI OD PRODAJE IMOVINE - OŠ MARIJE JURIĆ ZAGORKE</t>
  </si>
  <si>
    <t>Upravne i administrativne pristojbe</t>
  </si>
  <si>
    <t>1.Opći prihodi i primici</t>
  </si>
  <si>
    <t>3.Vlastiti prihodi i primici</t>
  </si>
  <si>
    <t>5.Pomoći</t>
  </si>
  <si>
    <t>6.Donacije</t>
  </si>
  <si>
    <t>7.Prihodi od prodaje imovine</t>
  </si>
  <si>
    <t>8.Namjenski primici od zaduživanja i financijske imovine</t>
  </si>
  <si>
    <t>Indeks</t>
  </si>
  <si>
    <t>Plan tekuće godine</t>
  </si>
  <si>
    <t>091 Predškolsko i osnovno obrazovanje</t>
  </si>
  <si>
    <t xml:space="preserve">IZVRŠENJE </t>
  </si>
  <si>
    <t>INDEKS</t>
  </si>
  <si>
    <t>Izvršenje 2024.</t>
  </si>
  <si>
    <t>Prihodi za prijevoz učenika</t>
  </si>
  <si>
    <t>Zakupnine i najamnine za opremu</t>
  </si>
  <si>
    <t>Rashodi za dodatna ulaganja na nefinancijskoj imovini</t>
  </si>
  <si>
    <t>Dodatna ulaganja na građevinskim objektima</t>
  </si>
  <si>
    <t>Kapitalne pomoći temeljem prijenosa EU sredstava</t>
  </si>
  <si>
    <t>Kapitalne pomoći iz državnog proračuna temeljem prijenosa EU sredstava</t>
  </si>
  <si>
    <t>Aktivnost A100031 Izvanškolska aktivnost-građanski odgoj</t>
  </si>
  <si>
    <t xml:space="preserve">Izvor 1.2. PRIHODI OD POREZA </t>
  </si>
  <si>
    <t>Zakuonine i najamnine za opremu</t>
  </si>
  <si>
    <t>Kamate - leasing</t>
  </si>
  <si>
    <t>Uredski materijal</t>
  </si>
  <si>
    <t>Usluge tekućeg i inv.odr.</t>
  </si>
  <si>
    <t>Izvršenje 2024.*</t>
  </si>
  <si>
    <t>Plan 2025.</t>
  </si>
  <si>
    <t>Izvršenje 2025</t>
  </si>
  <si>
    <t>2024.</t>
  </si>
  <si>
    <t>Izvršenje 2025.</t>
  </si>
  <si>
    <t>Izvršenje 2025.g.</t>
  </si>
  <si>
    <t>Manjak</t>
  </si>
  <si>
    <t xml:space="preserve">Manjak prihoda </t>
  </si>
  <si>
    <t>Javnobilježničke pristojbe</t>
  </si>
  <si>
    <t>Kapitalni projekt K100006 Energetska obnova školske sportske dvorane</t>
  </si>
  <si>
    <t>10 Socijalna zaštita</t>
  </si>
  <si>
    <t>107 Socijalna pomoć stanovništvukoje nije obuhvaćeno redovnim socijalnim programima</t>
  </si>
  <si>
    <t>IZVJEŠĆE O IZVRŠENJU FINANCIJSKOG PLANA ZA 1.1.-31.12.2025.G.</t>
  </si>
  <si>
    <t>Izvršenje 1.1.-31.12.</t>
  </si>
  <si>
    <t>Izvor 6.D. DONACIJE - OŠ M.J. ZAGORKE</t>
  </si>
  <si>
    <t>Rashodi za donacije, kazne, naknade šteta i kapitalne pomoći</t>
  </si>
  <si>
    <t>Tekuće donacije od ostalih subjekata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</si>
</sst>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3F4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/>
  </cellStyleXfs>
  <cellXfs count="17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0" borderId="0" xfId="0" applyFont="1" applyBorder="1" applyAlignment="1" applyProtection="1">
      <alignment horizontal="center"/>
    </xf>
    <xf numFmtId="0" fontId="9" fillId="0" borderId="0" xfId="0" applyFont="1"/>
    <xf numFmtId="4" fontId="19" fillId="5" borderId="0" xfId="0" applyNumberFormat="1" applyFont="1" applyFill="1"/>
    <xf numFmtId="0" fontId="19" fillId="6" borderId="0" xfId="0" applyFont="1" applyFill="1"/>
    <xf numFmtId="4" fontId="19" fillId="6" borderId="0" xfId="0" applyNumberFormat="1" applyFont="1" applyFill="1"/>
    <xf numFmtId="0" fontId="7" fillId="0" borderId="0" xfId="0" applyFont="1"/>
    <xf numFmtId="4" fontId="7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0" fontId="7" fillId="2" borderId="0" xfId="0" applyFont="1" applyFill="1"/>
    <xf numFmtId="4" fontId="7" fillId="2" borderId="0" xfId="0" applyNumberFormat="1" applyFont="1" applyFill="1"/>
    <xf numFmtId="0" fontId="7" fillId="0" borderId="0" xfId="0" applyFont="1" applyAlignment="1">
      <alignment horizontal="left"/>
    </xf>
    <xf numFmtId="0" fontId="9" fillId="0" borderId="0" xfId="0" applyFont="1" applyAlignment="1">
      <alignment wrapText="1"/>
    </xf>
    <xf numFmtId="4" fontId="9" fillId="0" borderId="0" xfId="0" applyNumberFormat="1" applyFont="1"/>
    <xf numFmtId="4" fontId="9" fillId="0" borderId="0" xfId="0" applyNumberFormat="1" applyFont="1" applyAlignment="1"/>
    <xf numFmtId="4" fontId="1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0" fontId="9" fillId="9" borderId="0" xfId="0" applyFont="1" applyFill="1"/>
    <xf numFmtId="4" fontId="9" fillId="9" borderId="0" xfId="0" applyNumberFormat="1" applyFont="1" applyFill="1"/>
    <xf numFmtId="0" fontId="9" fillId="10" borderId="0" xfId="0" applyFont="1" applyFill="1"/>
    <xf numFmtId="4" fontId="9" fillId="10" borderId="0" xfId="0" applyNumberFormat="1" applyFont="1" applyFill="1"/>
    <xf numFmtId="0" fontId="20" fillId="0" borderId="0" xfId="0" applyFont="1" applyAlignment="1">
      <alignment wrapText="1"/>
    </xf>
    <xf numFmtId="4" fontId="20" fillId="0" borderId="0" xfId="0" applyNumberFormat="1" applyFont="1"/>
    <xf numFmtId="0" fontId="9" fillId="7" borderId="0" xfId="0" applyFont="1" applyFill="1"/>
    <xf numFmtId="4" fontId="9" fillId="7" borderId="0" xfId="0" applyNumberFormat="1" applyFont="1" applyFill="1"/>
    <xf numFmtId="0" fontId="9" fillId="8" borderId="0" xfId="0" applyFont="1" applyFill="1"/>
    <xf numFmtId="4" fontId="9" fillId="8" borderId="0" xfId="0" applyNumberFormat="1" applyFont="1" applyFill="1"/>
    <xf numFmtId="4" fontId="21" fillId="0" borderId="0" xfId="0" applyNumberFormat="1" applyFont="1"/>
    <xf numFmtId="0" fontId="20" fillId="0" borderId="0" xfId="0" applyFont="1" applyAlignment="1">
      <alignment horizontal="lef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0" fillId="0" borderId="0" xfId="0" applyNumberFormat="1" applyFont="1"/>
    <xf numFmtId="0" fontId="0" fillId="0" borderId="0" xfId="0" applyFont="1"/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9" fillId="2" borderId="0" xfId="0" applyNumberFormat="1" applyFont="1" applyFill="1"/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" fontId="0" fillId="0" borderId="0" xfId="0" applyNumberFormat="1" applyBorder="1"/>
    <xf numFmtId="0" fontId="1" fillId="0" borderId="0" xfId="0" applyFont="1"/>
    <xf numFmtId="0" fontId="1" fillId="0" borderId="0" xfId="0" applyFont="1" applyAlignment="1">
      <alignment horizontal="lef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right" vertical="center" wrapText="1"/>
    </xf>
    <xf numFmtId="0" fontId="6" fillId="4" borderId="3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>
      <alignment horizontal="left" wrapText="1"/>
    </xf>
    <xf numFmtId="4" fontId="9" fillId="8" borderId="0" xfId="0" applyNumberFormat="1" applyFont="1" applyFill="1" applyAlignment="1"/>
    <xf numFmtId="4" fontId="9" fillId="9" borderId="0" xfId="0" applyNumberFormat="1" applyFont="1" applyFill="1" applyAlignment="1"/>
    <xf numFmtId="4" fontId="9" fillId="10" borderId="0" xfId="0" applyNumberFormat="1" applyFont="1" applyFill="1" applyAlignment="1"/>
    <xf numFmtId="4" fontId="20" fillId="0" borderId="0" xfId="0" applyNumberFormat="1" applyFont="1" applyAlignment="1"/>
    <xf numFmtId="4" fontId="9" fillId="7" borderId="0" xfId="0" applyNumberFormat="1" applyFont="1" applyFill="1" applyAlignment="1"/>
    <xf numFmtId="4" fontId="21" fillId="0" borderId="0" xfId="0" applyNumberFormat="1" applyFont="1" applyAlignment="1"/>
    <xf numFmtId="49" fontId="20" fillId="0" borderId="0" xfId="0" applyNumberFormat="1" applyFont="1"/>
    <xf numFmtId="49" fontId="0" fillId="0" borderId="0" xfId="0" applyNumberFormat="1"/>
    <xf numFmtId="4" fontId="9" fillId="11" borderId="0" xfId="0" applyNumberFormat="1" applyFont="1" applyFill="1"/>
    <xf numFmtId="0" fontId="9" fillId="11" borderId="0" xfId="0" applyFont="1" applyFill="1"/>
    <xf numFmtId="4" fontId="9" fillId="0" borderId="0" xfId="0" applyNumberFormat="1" applyFont="1" applyFill="1"/>
    <xf numFmtId="0" fontId="9" fillId="12" borderId="0" xfId="0" applyFont="1" applyFill="1"/>
    <xf numFmtId="4" fontId="9" fillId="12" borderId="0" xfId="0" applyNumberFormat="1" applyFont="1" applyFill="1"/>
    <xf numFmtId="0" fontId="9" fillId="13" borderId="0" xfId="0" applyFont="1" applyFill="1"/>
    <xf numFmtId="4" fontId="9" fillId="13" borderId="0" xfId="0" applyNumberFormat="1" applyFont="1" applyFill="1"/>
    <xf numFmtId="0" fontId="9" fillId="14" borderId="0" xfId="0" applyFont="1" applyFill="1"/>
    <xf numFmtId="4" fontId="9" fillId="14" borderId="0" xfId="0" applyNumberFormat="1" applyFont="1" applyFill="1"/>
    <xf numFmtId="0" fontId="9" fillId="15" borderId="0" xfId="0" applyFont="1" applyFill="1"/>
    <xf numFmtId="4" fontId="9" fillId="15" borderId="0" xfId="0" applyNumberFormat="1" applyFont="1" applyFill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4" fontId="7" fillId="0" borderId="0" xfId="0" applyNumberFormat="1" applyFont="1" applyFill="1"/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4" fontId="21" fillId="0" borderId="0" xfId="0" applyNumberFormat="1" applyFont="1" applyFill="1"/>
    <xf numFmtId="0" fontId="21" fillId="0" borderId="0" xfId="0" applyFont="1" applyFill="1" applyAlignment="1">
      <alignment horizontal="left" wrapText="1"/>
    </xf>
    <xf numFmtId="0" fontId="21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4" fontId="9" fillId="0" borderId="0" xfId="0" applyNumberFormat="1" applyFont="1" applyFill="1" applyBorder="1"/>
    <xf numFmtId="0" fontId="20" fillId="0" borderId="0" xfId="0" applyFont="1" applyFill="1" applyBorder="1" applyAlignment="1">
      <alignment wrapText="1"/>
    </xf>
    <xf numFmtId="4" fontId="20" fillId="0" borderId="0" xfId="0" applyNumberFormat="1" applyFont="1" applyFill="1" applyBorder="1"/>
    <xf numFmtId="0" fontId="20" fillId="0" borderId="0" xfId="0" applyFont="1"/>
    <xf numFmtId="0" fontId="20" fillId="0" borderId="0" xfId="0" applyFont="1" applyAlignment="1">
      <alignment horizontal="left"/>
    </xf>
    <xf numFmtId="0" fontId="9" fillId="12" borderId="0" xfId="0" applyFont="1" applyFill="1" applyAlignment="1">
      <alignment wrapText="1"/>
    </xf>
    <xf numFmtId="0" fontId="21" fillId="0" borderId="0" xfId="0" applyFont="1" applyAlignment="1">
      <alignment wrapText="1"/>
    </xf>
    <xf numFmtId="4" fontId="0" fillId="0" borderId="0" xfId="0" applyNumberFormat="1" applyFont="1" applyAlignment="1">
      <alignment horizontal="left"/>
    </xf>
    <xf numFmtId="0" fontId="20" fillId="12" borderId="0" xfId="0" applyFont="1" applyFill="1"/>
    <xf numFmtId="4" fontId="7" fillId="0" borderId="3" xfId="0" applyNumberFormat="1" applyFont="1" applyBorder="1"/>
    <xf numFmtId="4" fontId="0" fillId="0" borderId="6" xfId="0" applyNumberFormat="1" applyFont="1" applyBorder="1"/>
    <xf numFmtId="4" fontId="9" fillId="0" borderId="1" xfId="0" applyNumberFormat="1" applyFont="1" applyBorder="1"/>
    <xf numFmtId="4" fontId="0" fillId="0" borderId="0" xfId="0" applyNumberFormat="1" applyAlignment="1">
      <alignment horizontal="right"/>
    </xf>
    <xf numFmtId="4" fontId="0" fillId="0" borderId="0" xfId="0" applyNumberFormat="1" applyFont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5" borderId="0" xfId="0" applyFont="1" applyFill="1"/>
    <xf numFmtId="0" fontId="11" fillId="0" borderId="0" xfId="0" applyFont="1" applyAlignment="1">
      <alignment vertical="center" wrapText="1"/>
    </xf>
  </cellXfs>
  <cellStyles count="2">
    <cellStyle name="Normalno" xfId="0" builtinId="0"/>
    <cellStyle name="Normalno 3 2" xfId="1"/>
  </cellStyles>
  <dxfs count="0"/>
  <tableStyles count="0" defaultTableStyle="TableStyleMedium2" defaultPivotStyle="PivotStyleLight16"/>
  <colors>
    <mruColors>
      <color rgb="FFE1CCF0"/>
      <color rgb="FFC3F4F5"/>
      <color rgb="FFF3E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25" workbookViewId="0">
      <selection activeCell="H29" sqref="H29"/>
    </sheetView>
  </sheetViews>
  <sheetFormatPr defaultRowHeight="15" x14ac:dyDescent="0.25"/>
  <cols>
    <col min="5" max="8" width="25.28515625" customWidth="1"/>
    <col min="9" max="10" width="25.28515625" hidden="1" customWidth="1"/>
  </cols>
  <sheetData>
    <row r="1" spans="1:10" ht="42" customHeight="1" x14ac:dyDescent="0.25">
      <c r="A1" s="154" t="s">
        <v>557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54" t="s">
        <v>17</v>
      </c>
      <c r="B3" s="154"/>
      <c r="C3" s="154"/>
      <c r="D3" s="154"/>
      <c r="E3" s="154"/>
      <c r="F3" s="154"/>
      <c r="G3" s="154"/>
      <c r="H3" s="154"/>
      <c r="I3" s="155"/>
      <c r="J3" s="155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154" t="s">
        <v>20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25</v>
      </c>
    </row>
    <row r="7" spans="1:10" ht="25.5" x14ac:dyDescent="0.25">
      <c r="A7" s="24"/>
      <c r="B7" s="25"/>
      <c r="C7" s="25"/>
      <c r="D7" s="26"/>
      <c r="E7" s="27"/>
      <c r="F7" s="3" t="s">
        <v>545</v>
      </c>
      <c r="G7" s="3" t="s">
        <v>546</v>
      </c>
      <c r="H7" s="3" t="s">
        <v>547</v>
      </c>
      <c r="I7" s="3" t="s">
        <v>33</v>
      </c>
      <c r="J7" s="3" t="s">
        <v>34</v>
      </c>
    </row>
    <row r="8" spans="1:10" x14ac:dyDescent="0.25">
      <c r="A8" s="157" t="s">
        <v>0</v>
      </c>
      <c r="B8" s="158"/>
      <c r="C8" s="158"/>
      <c r="D8" s="158"/>
      <c r="E8" s="159"/>
      <c r="F8" s="73">
        <f>F9+F10</f>
        <v>3506787.81</v>
      </c>
      <c r="G8" s="73">
        <f t="shared" ref="G8:J8" si="0">G9+G10</f>
        <v>4266404.66</v>
      </c>
      <c r="H8" s="73">
        <f t="shared" si="0"/>
        <v>5555750.6600000001</v>
      </c>
      <c r="I8" s="73">
        <f t="shared" si="0"/>
        <v>2675304.4500000002</v>
      </c>
      <c r="J8" s="73">
        <f t="shared" si="0"/>
        <v>2673296.7599999998</v>
      </c>
    </row>
    <row r="9" spans="1:10" x14ac:dyDescent="0.25">
      <c r="A9" s="160" t="s">
        <v>27</v>
      </c>
      <c r="B9" s="161"/>
      <c r="C9" s="161"/>
      <c r="D9" s="161"/>
      <c r="E9" s="153"/>
      <c r="F9" s="56">
        <v>3506787.81</v>
      </c>
      <c r="G9" s="56">
        <v>4266404.66</v>
      </c>
      <c r="H9" s="56">
        <v>5555750.6600000001</v>
      </c>
      <c r="I9" s="74">
        <v>2675304.4500000002</v>
      </c>
      <c r="J9" s="74">
        <v>2673296.7599999998</v>
      </c>
    </row>
    <row r="10" spans="1:10" x14ac:dyDescent="0.25">
      <c r="A10" s="162" t="s">
        <v>28</v>
      </c>
      <c r="B10" s="153"/>
      <c r="C10" s="153"/>
      <c r="D10" s="153"/>
      <c r="E10" s="153"/>
      <c r="F10" s="74">
        <v>0</v>
      </c>
      <c r="G10" s="74">
        <v>0</v>
      </c>
      <c r="H10" s="74">
        <v>0</v>
      </c>
      <c r="I10" s="74">
        <v>0</v>
      </c>
      <c r="J10" s="74">
        <v>0</v>
      </c>
    </row>
    <row r="11" spans="1:10" x14ac:dyDescent="0.25">
      <c r="A11" s="31" t="s">
        <v>1</v>
      </c>
      <c r="B11" s="36"/>
      <c r="C11" s="36"/>
      <c r="D11" s="36"/>
      <c r="E11" s="36"/>
      <c r="F11" s="73">
        <f>F12+F13</f>
        <v>3490645.68</v>
      </c>
      <c r="G11" s="73">
        <f t="shared" ref="G11:J11" si="1">G12+G13</f>
        <v>4262463.74</v>
      </c>
      <c r="H11" s="73">
        <f t="shared" si="1"/>
        <v>5851919.1099999994</v>
      </c>
      <c r="I11" s="73">
        <f t="shared" si="1"/>
        <v>2671141.2400000002</v>
      </c>
      <c r="J11" s="73">
        <f t="shared" si="1"/>
        <v>2670760.6</v>
      </c>
    </row>
    <row r="12" spans="1:10" x14ac:dyDescent="0.25">
      <c r="A12" s="163" t="s">
        <v>29</v>
      </c>
      <c r="B12" s="161"/>
      <c r="C12" s="161"/>
      <c r="D12" s="161"/>
      <c r="E12" s="161"/>
      <c r="F12" s="74">
        <v>3459766.62</v>
      </c>
      <c r="G12" s="74">
        <v>2734869.74</v>
      </c>
      <c r="H12" s="74">
        <v>4089601.78</v>
      </c>
      <c r="I12" s="74">
        <v>2615138.2400000002</v>
      </c>
      <c r="J12" s="75">
        <v>2614757.6</v>
      </c>
    </row>
    <row r="13" spans="1:10" x14ac:dyDescent="0.25">
      <c r="A13" s="152" t="s">
        <v>30</v>
      </c>
      <c r="B13" s="153"/>
      <c r="C13" s="153"/>
      <c r="D13" s="153"/>
      <c r="E13" s="153"/>
      <c r="F13" s="76">
        <v>30879.06</v>
      </c>
      <c r="G13" s="76">
        <v>1527594</v>
      </c>
      <c r="H13" s="76">
        <v>1762317.33</v>
      </c>
      <c r="I13" s="76">
        <v>56003</v>
      </c>
      <c r="J13" s="75">
        <v>56003</v>
      </c>
    </row>
    <row r="14" spans="1:10" x14ac:dyDescent="0.25">
      <c r="A14" s="164" t="s">
        <v>43</v>
      </c>
      <c r="B14" s="158"/>
      <c r="C14" s="158"/>
      <c r="D14" s="158"/>
      <c r="E14" s="158"/>
      <c r="F14" s="73">
        <f>F8-F11</f>
        <v>16142.129999999888</v>
      </c>
      <c r="G14" s="73">
        <f t="shared" ref="G14:J14" si="2">G8-G11</f>
        <v>3940.9199999999255</v>
      </c>
      <c r="H14" s="73">
        <f t="shared" si="2"/>
        <v>-296168.44999999925</v>
      </c>
      <c r="I14" s="73">
        <f t="shared" si="2"/>
        <v>4163.2099999999627</v>
      </c>
      <c r="J14" s="73">
        <f t="shared" si="2"/>
        <v>2536.1599999996834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54" t="s">
        <v>21</v>
      </c>
      <c r="B16" s="156"/>
      <c r="C16" s="156"/>
      <c r="D16" s="156"/>
      <c r="E16" s="156"/>
      <c r="F16" s="156"/>
      <c r="G16" s="156"/>
      <c r="H16" s="156"/>
      <c r="I16" s="156"/>
      <c r="J16" s="156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4"/>
      <c r="B18" s="25"/>
      <c r="C18" s="25"/>
      <c r="D18" s="26"/>
      <c r="E18" s="27"/>
      <c r="F18" s="3" t="s">
        <v>545</v>
      </c>
      <c r="G18" s="3" t="s">
        <v>546</v>
      </c>
      <c r="H18" s="3" t="s">
        <v>547</v>
      </c>
      <c r="I18" s="3" t="s">
        <v>33</v>
      </c>
      <c r="J18" s="3" t="s">
        <v>34</v>
      </c>
    </row>
    <row r="19" spans="1:10" x14ac:dyDescent="0.25">
      <c r="A19" s="152" t="s">
        <v>31</v>
      </c>
      <c r="B19" s="153"/>
      <c r="C19" s="153"/>
      <c r="D19" s="153"/>
      <c r="E19" s="153"/>
      <c r="F19" s="76">
        <v>0</v>
      </c>
      <c r="G19" s="76">
        <v>0</v>
      </c>
      <c r="H19" s="76">
        <v>0</v>
      </c>
      <c r="I19" s="76">
        <v>0</v>
      </c>
      <c r="J19" s="75">
        <v>0</v>
      </c>
    </row>
    <row r="20" spans="1:10" x14ac:dyDescent="0.25">
      <c r="A20" s="152" t="s">
        <v>32</v>
      </c>
      <c r="B20" s="153"/>
      <c r="C20" s="153"/>
      <c r="D20" s="153"/>
      <c r="E20" s="153"/>
      <c r="F20" s="76">
        <v>4217.3999999999996</v>
      </c>
      <c r="G20" s="76">
        <v>3940.92</v>
      </c>
      <c r="H20" s="76">
        <v>4455.2700000000004</v>
      </c>
      <c r="I20" s="76">
        <v>4163.21</v>
      </c>
      <c r="J20" s="75">
        <v>2536.16</v>
      </c>
    </row>
    <row r="21" spans="1:10" x14ac:dyDescent="0.25">
      <c r="A21" s="164" t="s">
        <v>2</v>
      </c>
      <c r="B21" s="158"/>
      <c r="C21" s="158"/>
      <c r="D21" s="158"/>
      <c r="E21" s="158"/>
      <c r="F21" s="28">
        <f>F19-F20</f>
        <v>-4217.3999999999996</v>
      </c>
      <c r="G21" s="28">
        <f t="shared" ref="G21:J21" si="3">G19-G20</f>
        <v>-3940.92</v>
      </c>
      <c r="H21" s="28">
        <f t="shared" si="3"/>
        <v>-4455.2700000000004</v>
      </c>
      <c r="I21" s="28">
        <f t="shared" si="3"/>
        <v>-4163.21</v>
      </c>
      <c r="J21" s="28">
        <f t="shared" si="3"/>
        <v>-2536.16</v>
      </c>
    </row>
    <row r="22" spans="1:10" x14ac:dyDescent="0.25">
      <c r="A22" s="164" t="s">
        <v>44</v>
      </c>
      <c r="B22" s="158"/>
      <c r="C22" s="158"/>
      <c r="D22" s="158"/>
      <c r="E22" s="158"/>
      <c r="F22" s="28">
        <f>F14+F21</f>
        <v>11924.729999999889</v>
      </c>
      <c r="G22" s="28">
        <f t="shared" ref="G22:J22" si="4">G14+G21</f>
        <v>-7.4578565545380116E-11</v>
      </c>
      <c r="H22" s="28">
        <f t="shared" si="4"/>
        <v>-300623.71999999927</v>
      </c>
      <c r="I22" s="28">
        <f t="shared" si="4"/>
        <v>-3.7289282772690058E-11</v>
      </c>
      <c r="J22" s="28">
        <f t="shared" si="4"/>
        <v>-3.1650415621697903E-10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54" t="s">
        <v>45</v>
      </c>
      <c r="B24" s="156"/>
      <c r="C24" s="156"/>
      <c r="D24" s="156"/>
      <c r="E24" s="156"/>
      <c r="F24" s="156"/>
      <c r="G24" s="156"/>
      <c r="H24" s="156"/>
      <c r="I24" s="156"/>
      <c r="J24" s="156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4"/>
      <c r="B26" s="25"/>
      <c r="C26" s="25"/>
      <c r="D26" s="26"/>
      <c r="E26" s="27"/>
      <c r="F26" s="3" t="s">
        <v>545</v>
      </c>
      <c r="G26" s="3" t="s">
        <v>546</v>
      </c>
      <c r="H26" s="3" t="s">
        <v>547</v>
      </c>
      <c r="I26" s="3" t="s">
        <v>33</v>
      </c>
      <c r="J26" s="3" t="s">
        <v>34</v>
      </c>
    </row>
    <row r="27" spans="1:10" ht="15" customHeight="1" x14ac:dyDescent="0.25">
      <c r="A27" s="167" t="s">
        <v>46</v>
      </c>
      <c r="B27" s="168"/>
      <c r="C27" s="168"/>
      <c r="D27" s="168"/>
      <c r="E27" s="169"/>
      <c r="F27" s="37">
        <v>0</v>
      </c>
      <c r="G27" s="37">
        <v>0</v>
      </c>
      <c r="H27" s="37">
        <v>13836.31</v>
      </c>
      <c r="I27" s="37">
        <v>0</v>
      </c>
      <c r="J27" s="38">
        <v>0</v>
      </c>
    </row>
    <row r="28" spans="1:10" ht="15" customHeight="1" x14ac:dyDescent="0.25">
      <c r="A28" s="164" t="s">
        <v>47</v>
      </c>
      <c r="B28" s="158"/>
      <c r="C28" s="158"/>
      <c r="D28" s="158"/>
      <c r="E28" s="158"/>
      <c r="F28" s="39">
        <f>F22+F27</f>
        <v>11924.729999999889</v>
      </c>
      <c r="G28" s="39">
        <f t="shared" ref="G28:J28" si="5">G22+G27</f>
        <v>-7.4578565545380116E-11</v>
      </c>
      <c r="H28" s="39">
        <f t="shared" si="5"/>
        <v>-286787.40999999928</v>
      </c>
      <c r="I28" s="39">
        <f t="shared" si="5"/>
        <v>-3.7289282772690058E-11</v>
      </c>
      <c r="J28" s="40">
        <f t="shared" si="5"/>
        <v>-3.1650415621697903E-10</v>
      </c>
    </row>
    <row r="29" spans="1:10" ht="45" customHeight="1" x14ac:dyDescent="0.25">
      <c r="A29" s="157" t="s">
        <v>48</v>
      </c>
      <c r="B29" s="170"/>
      <c r="C29" s="170"/>
      <c r="D29" s="170"/>
      <c r="E29" s="171"/>
      <c r="F29" s="39">
        <f>F14+F21+F27-F28</f>
        <v>0</v>
      </c>
      <c r="G29" s="39">
        <f t="shared" ref="G29:J29" si="6">G14+G21+G27-G28</f>
        <v>0</v>
      </c>
      <c r="H29" s="39">
        <f t="shared" si="6"/>
        <v>0</v>
      </c>
      <c r="I29" s="39">
        <f t="shared" si="6"/>
        <v>0</v>
      </c>
      <c r="J29" s="40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72" t="s">
        <v>42</v>
      </c>
      <c r="B31" s="172"/>
      <c r="C31" s="172"/>
      <c r="D31" s="172"/>
      <c r="E31" s="172"/>
      <c r="F31" s="172"/>
      <c r="G31" s="172"/>
      <c r="H31" s="172"/>
      <c r="I31" s="172"/>
      <c r="J31" s="172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545</v>
      </c>
      <c r="G33" s="3" t="s">
        <v>546</v>
      </c>
      <c r="H33" s="3" t="s">
        <v>547</v>
      </c>
      <c r="I33" s="50" t="s">
        <v>33</v>
      </c>
      <c r="J33" s="50" t="s">
        <v>34</v>
      </c>
    </row>
    <row r="34" spans="1:10" x14ac:dyDescent="0.25">
      <c r="A34" s="167" t="s">
        <v>46</v>
      </c>
      <c r="B34" s="168"/>
      <c r="C34" s="168"/>
      <c r="D34" s="168"/>
      <c r="E34" s="169"/>
      <c r="F34" s="37">
        <v>0</v>
      </c>
      <c r="G34" s="37">
        <f>F37</f>
        <v>0</v>
      </c>
      <c r="H34" s="37">
        <f>G37</f>
        <v>0</v>
      </c>
      <c r="I34" s="37">
        <f>H37</f>
        <v>0</v>
      </c>
      <c r="J34" s="38">
        <f>I37</f>
        <v>0</v>
      </c>
    </row>
    <row r="35" spans="1:10" ht="28.5" customHeight="1" x14ac:dyDescent="0.25">
      <c r="A35" s="167" t="s">
        <v>49</v>
      </c>
      <c r="B35" s="168"/>
      <c r="C35" s="168"/>
      <c r="D35" s="168"/>
      <c r="E35" s="169"/>
      <c r="F35" s="37">
        <v>0</v>
      </c>
      <c r="G35" s="37">
        <v>0</v>
      </c>
      <c r="H35" s="37">
        <v>0</v>
      </c>
      <c r="I35" s="37">
        <v>0</v>
      </c>
      <c r="J35" s="38">
        <v>0</v>
      </c>
    </row>
    <row r="36" spans="1:10" x14ac:dyDescent="0.25">
      <c r="A36" s="167" t="s">
        <v>50</v>
      </c>
      <c r="B36" s="173"/>
      <c r="C36" s="173"/>
      <c r="D36" s="173"/>
      <c r="E36" s="174"/>
      <c r="F36" s="37">
        <v>0</v>
      </c>
      <c r="G36" s="37">
        <v>0</v>
      </c>
      <c r="H36" s="37">
        <v>0</v>
      </c>
      <c r="I36" s="37">
        <v>0</v>
      </c>
      <c r="J36" s="38">
        <v>0</v>
      </c>
    </row>
    <row r="37" spans="1:10" ht="15" customHeight="1" x14ac:dyDescent="0.25">
      <c r="A37" s="164" t="s">
        <v>47</v>
      </c>
      <c r="B37" s="158"/>
      <c r="C37" s="158"/>
      <c r="D37" s="158"/>
      <c r="E37" s="158"/>
      <c r="F37" s="29">
        <f>F34-F35+F36</f>
        <v>0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51">
        <f t="shared" si="7"/>
        <v>0</v>
      </c>
    </row>
    <row r="38" spans="1:10" ht="17.25" customHeight="1" x14ac:dyDescent="0.25"/>
    <row r="39" spans="1:10" ht="27" customHeight="1" x14ac:dyDescent="0.25">
      <c r="A39" s="165" t="s">
        <v>26</v>
      </c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9"/>
  <sheetViews>
    <sheetView workbookViewId="0">
      <selection activeCell="A3" sqref="A3:G3"/>
    </sheetView>
  </sheetViews>
  <sheetFormatPr defaultRowHeight="15" x14ac:dyDescent="0.25"/>
  <cols>
    <col min="1" max="1" width="9.5703125" customWidth="1"/>
    <col min="2" max="2" width="82.85546875" customWidth="1"/>
    <col min="3" max="3" width="26.42578125" customWidth="1"/>
    <col min="4" max="4" width="17.85546875" customWidth="1"/>
    <col min="5" max="5" width="21" customWidth="1"/>
    <col min="6" max="6" width="21.140625" customWidth="1"/>
    <col min="7" max="7" width="18.5703125" customWidth="1"/>
  </cols>
  <sheetData>
    <row r="1" spans="1:7" ht="42" customHeight="1" x14ac:dyDescent="0.25">
      <c r="A1" s="154" t="s">
        <v>557</v>
      </c>
      <c r="B1" s="154"/>
      <c r="C1" s="154"/>
      <c r="D1" s="154"/>
      <c r="E1" s="154"/>
      <c r="F1" s="154"/>
      <c r="G1" s="154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54" t="s">
        <v>17</v>
      </c>
      <c r="B3" s="154"/>
      <c r="C3" s="154"/>
      <c r="D3" s="154"/>
      <c r="E3" s="154"/>
      <c r="F3" s="154"/>
      <c r="G3" s="154"/>
    </row>
    <row r="4" spans="1:7" ht="18" x14ac:dyDescent="0.25">
      <c r="A4" s="4"/>
      <c r="B4" s="4"/>
      <c r="C4" s="4"/>
      <c r="D4" s="4"/>
      <c r="E4" s="4"/>
      <c r="F4" s="4"/>
      <c r="G4" s="5"/>
    </row>
    <row r="5" spans="1:7" ht="18" customHeight="1" x14ac:dyDescent="0.25">
      <c r="A5" s="154" t="s">
        <v>3</v>
      </c>
      <c r="B5" s="154"/>
      <c r="C5" s="154"/>
      <c r="D5" s="154"/>
      <c r="E5" s="154"/>
      <c r="F5" s="154"/>
      <c r="G5" s="154"/>
    </row>
    <row r="6" spans="1:7" ht="18" x14ac:dyDescent="0.25">
      <c r="A6" s="4"/>
      <c r="B6" s="4"/>
      <c r="C6" s="4"/>
      <c r="D6" s="4"/>
      <c r="E6" s="4"/>
      <c r="F6" s="4"/>
      <c r="G6" s="5"/>
    </row>
    <row r="7" spans="1:7" ht="15.75" customHeight="1" x14ac:dyDescent="0.25">
      <c r="A7" s="154" t="s">
        <v>35</v>
      </c>
      <c r="B7" s="154"/>
      <c r="C7" s="154"/>
      <c r="D7" s="154"/>
      <c r="E7" s="154"/>
      <c r="F7" s="154"/>
      <c r="G7" s="154"/>
    </row>
    <row r="8" spans="1:7" ht="18" x14ac:dyDescent="0.25">
      <c r="A8" s="4"/>
      <c r="B8" s="4"/>
      <c r="C8" s="4"/>
      <c r="D8" s="4"/>
      <c r="E8" s="4"/>
      <c r="F8" s="4"/>
      <c r="G8" s="5"/>
    </row>
    <row r="10" spans="1:7" x14ac:dyDescent="0.25">
      <c r="C10" s="52" t="s">
        <v>51</v>
      </c>
      <c r="D10" s="52" t="s">
        <v>52</v>
      </c>
      <c r="E10" s="52" t="s">
        <v>530</v>
      </c>
      <c r="F10" s="52"/>
      <c r="G10" s="52"/>
    </row>
    <row r="11" spans="1:7" x14ac:dyDescent="0.25">
      <c r="A11" s="53" t="s">
        <v>53</v>
      </c>
      <c r="B11" s="53" t="s">
        <v>54</v>
      </c>
      <c r="C11" s="52" t="s">
        <v>548</v>
      </c>
      <c r="D11" s="52">
        <v>2025</v>
      </c>
      <c r="E11" s="52">
        <v>2025</v>
      </c>
      <c r="F11" s="52" t="s">
        <v>531</v>
      </c>
      <c r="G11" s="52" t="s">
        <v>531</v>
      </c>
    </row>
    <row r="12" spans="1:7" x14ac:dyDescent="0.25">
      <c r="A12" s="175" t="s">
        <v>55</v>
      </c>
      <c r="B12" s="175" t="s">
        <v>56</v>
      </c>
      <c r="C12" s="54">
        <f>C13+C63</f>
        <v>3506787.81</v>
      </c>
      <c r="D12" s="54">
        <f>D13+D63</f>
        <v>4266404.66</v>
      </c>
      <c r="E12" s="54">
        <f>E13+E63</f>
        <v>5555750.6600000001</v>
      </c>
      <c r="F12" s="94">
        <f>E12/C12*100</f>
        <v>158.42848102064093</v>
      </c>
      <c r="G12" s="94">
        <f>E12/D12*100</f>
        <v>130.22090267452501</v>
      </c>
    </row>
    <row r="13" spans="1:7" x14ac:dyDescent="0.25">
      <c r="A13" s="55" t="s">
        <v>57</v>
      </c>
      <c r="B13" s="55" t="s">
        <v>58</v>
      </c>
      <c r="C13" s="56">
        <f>C14+C40+C30+C47+C56</f>
        <v>3506787.81</v>
      </c>
      <c r="D13" s="56">
        <f t="shared" ref="D13:E13" si="0">D14+D40+D30+D47+D56</f>
        <v>4266404.66</v>
      </c>
      <c r="E13" s="56">
        <f t="shared" si="0"/>
        <v>5555750.6600000001</v>
      </c>
      <c r="F13" s="94">
        <f t="shared" ref="F13:F20" si="1">E13/C13*100</f>
        <v>158.42848102064093</v>
      </c>
      <c r="G13" s="94">
        <f t="shared" ref="G13:G82" si="2">E13/D13*100</f>
        <v>130.22090267452501</v>
      </c>
    </row>
    <row r="14" spans="1:7" x14ac:dyDescent="0.25">
      <c r="A14" s="53" t="s">
        <v>59</v>
      </c>
      <c r="B14" s="53" t="s">
        <v>22</v>
      </c>
      <c r="C14" s="65">
        <f>C15+C18+C25</f>
        <v>3028662.79</v>
      </c>
      <c r="D14" s="65">
        <f t="shared" ref="D14:E14" si="3">D15+D18+D25</f>
        <v>3691727.7</v>
      </c>
      <c r="E14" s="65">
        <f t="shared" si="3"/>
        <v>4135493.0500000003</v>
      </c>
      <c r="F14" s="94">
        <f t="shared" si="1"/>
        <v>136.54517972930228</v>
      </c>
      <c r="G14" s="94">
        <f t="shared" si="2"/>
        <v>112.02053309619775</v>
      </c>
    </row>
    <row r="15" spans="1:7" x14ac:dyDescent="0.25">
      <c r="A15" t="s">
        <v>60</v>
      </c>
      <c r="B15" t="s">
        <v>61</v>
      </c>
      <c r="C15" s="59">
        <f t="shared" ref="C15:E16" si="4">C16</f>
        <v>0</v>
      </c>
      <c r="D15" s="59">
        <f t="shared" si="4"/>
        <v>0</v>
      </c>
      <c r="E15" s="59">
        <f t="shared" si="4"/>
        <v>0</v>
      </c>
      <c r="F15" s="94">
        <v>0</v>
      </c>
      <c r="G15" s="94">
        <v>0</v>
      </c>
    </row>
    <row r="16" spans="1:7" x14ac:dyDescent="0.25">
      <c r="A16" t="s">
        <v>62</v>
      </c>
      <c r="B16" t="s">
        <v>63</v>
      </c>
      <c r="C16" s="59">
        <f t="shared" si="4"/>
        <v>0</v>
      </c>
      <c r="D16" s="59">
        <f t="shared" si="4"/>
        <v>0</v>
      </c>
      <c r="E16" s="59">
        <f t="shared" si="4"/>
        <v>0</v>
      </c>
      <c r="F16" s="94">
        <v>0</v>
      </c>
      <c r="G16" s="94">
        <v>0</v>
      </c>
    </row>
    <row r="17" spans="1:7" x14ac:dyDescent="0.25">
      <c r="A17" t="s">
        <v>64</v>
      </c>
      <c r="B17" t="s">
        <v>63</v>
      </c>
      <c r="C17" s="59">
        <v>0</v>
      </c>
      <c r="D17" s="59">
        <v>0</v>
      </c>
      <c r="E17" s="59">
        <v>0</v>
      </c>
      <c r="F17" s="94">
        <v>0</v>
      </c>
      <c r="G17" s="94">
        <v>0</v>
      </c>
    </row>
    <row r="18" spans="1:7" x14ac:dyDescent="0.25">
      <c r="A18" t="s">
        <v>65</v>
      </c>
      <c r="B18" t="s">
        <v>66</v>
      </c>
      <c r="C18" s="59">
        <f>C19+C22</f>
        <v>3028662.79</v>
      </c>
      <c r="D18" s="59">
        <f t="shared" ref="D18:E18" si="5">D19+D22</f>
        <v>2630527.7000000002</v>
      </c>
      <c r="E18" s="59">
        <f t="shared" si="5"/>
        <v>3320947.66</v>
      </c>
      <c r="F18" s="94">
        <f t="shared" si="1"/>
        <v>109.65062439321613</v>
      </c>
      <c r="G18" s="94">
        <f t="shared" si="2"/>
        <v>126.24644325167151</v>
      </c>
    </row>
    <row r="19" spans="1:7" x14ac:dyDescent="0.25">
      <c r="A19" t="s">
        <v>67</v>
      </c>
      <c r="B19" t="s">
        <v>68</v>
      </c>
      <c r="C19" s="59">
        <f>C20+C21</f>
        <v>3007957.54</v>
      </c>
      <c r="D19" s="59">
        <f>D20+D21</f>
        <v>2320446.7000000002</v>
      </c>
      <c r="E19" s="59">
        <f>E20+E21</f>
        <v>3291486.3400000003</v>
      </c>
      <c r="F19" s="94">
        <f t="shared" si="1"/>
        <v>109.4259575219935</v>
      </c>
      <c r="G19" s="94">
        <f t="shared" si="2"/>
        <v>141.84709952613866</v>
      </c>
    </row>
    <row r="20" spans="1:7" x14ac:dyDescent="0.25">
      <c r="A20" t="s">
        <v>69</v>
      </c>
      <c r="B20" t="s">
        <v>70</v>
      </c>
      <c r="C20" s="59">
        <v>2960495.85</v>
      </c>
      <c r="D20" s="59">
        <v>2320446.7000000002</v>
      </c>
      <c r="E20" s="59">
        <v>3181235.16</v>
      </c>
      <c r="F20" s="94">
        <f t="shared" si="1"/>
        <v>107.4561600888581</v>
      </c>
      <c r="G20" s="94">
        <f t="shared" si="2"/>
        <v>137.09580832001009</v>
      </c>
    </row>
    <row r="21" spans="1:7" x14ac:dyDescent="0.25">
      <c r="A21" t="s">
        <v>71</v>
      </c>
      <c r="B21" t="s">
        <v>72</v>
      </c>
      <c r="C21" s="59">
        <v>47461.69</v>
      </c>
      <c r="D21" s="59">
        <v>0</v>
      </c>
      <c r="E21" s="59">
        <v>110251.18</v>
      </c>
      <c r="F21" s="94">
        <f>E21/C21*100</f>
        <v>232.29509947917992</v>
      </c>
      <c r="G21" s="94">
        <v>0</v>
      </c>
    </row>
    <row r="22" spans="1:7" x14ac:dyDescent="0.25">
      <c r="A22" t="s">
        <v>73</v>
      </c>
      <c r="B22" t="s">
        <v>74</v>
      </c>
      <c r="C22" s="59">
        <f>C23+C24</f>
        <v>20705.25</v>
      </c>
      <c r="D22" s="59">
        <f>D23+D24</f>
        <v>310081</v>
      </c>
      <c r="E22" s="59">
        <f>E23+E24</f>
        <v>29461.32</v>
      </c>
      <c r="F22" s="94">
        <f t="shared" ref="F22:F86" si="6">E22/C22*100</f>
        <v>142.28912956858767</v>
      </c>
      <c r="G22" s="94">
        <f t="shared" si="2"/>
        <v>9.5011690493774204</v>
      </c>
    </row>
    <row r="23" spans="1:7" x14ac:dyDescent="0.25">
      <c r="A23" t="s">
        <v>75</v>
      </c>
      <c r="B23" t="s">
        <v>76</v>
      </c>
      <c r="C23" s="59">
        <v>20705.25</v>
      </c>
      <c r="D23" s="59">
        <v>245081</v>
      </c>
      <c r="E23" s="59">
        <v>29461.32</v>
      </c>
      <c r="F23" s="94">
        <f t="shared" si="6"/>
        <v>142.28912956858767</v>
      </c>
      <c r="G23" s="94">
        <f t="shared" si="2"/>
        <v>12.021054263692411</v>
      </c>
    </row>
    <row r="24" spans="1:7" x14ac:dyDescent="0.25">
      <c r="A24" t="s">
        <v>77</v>
      </c>
      <c r="B24" t="s">
        <v>78</v>
      </c>
      <c r="C24" s="59">
        <v>0</v>
      </c>
      <c r="D24" s="59">
        <v>65000</v>
      </c>
      <c r="E24" s="59">
        <v>0</v>
      </c>
      <c r="F24" s="94">
        <v>0</v>
      </c>
      <c r="G24" s="94">
        <f t="shared" si="2"/>
        <v>0</v>
      </c>
    </row>
    <row r="25" spans="1:7" x14ac:dyDescent="0.25">
      <c r="A25" t="s">
        <v>79</v>
      </c>
      <c r="B25" t="s">
        <v>80</v>
      </c>
      <c r="C25" s="59">
        <f>C26+C28</f>
        <v>0</v>
      </c>
      <c r="D25" s="59">
        <f>D26+D28</f>
        <v>1061200</v>
      </c>
      <c r="E25" s="59">
        <f>E26+E28</f>
        <v>814545.39</v>
      </c>
      <c r="F25" s="94">
        <v>0</v>
      </c>
      <c r="G25" s="94">
        <f t="shared" si="2"/>
        <v>76.757009988692047</v>
      </c>
    </row>
    <row r="26" spans="1:7" x14ac:dyDescent="0.25">
      <c r="A26" t="s">
        <v>81</v>
      </c>
      <c r="B26" t="s">
        <v>82</v>
      </c>
      <c r="C26" s="59">
        <f>C27</f>
        <v>0</v>
      </c>
      <c r="D26" s="59">
        <f>D27</f>
        <v>15000</v>
      </c>
      <c r="E26" s="59">
        <f>E27</f>
        <v>6603.6</v>
      </c>
      <c r="F26" s="94">
        <v>0</v>
      </c>
      <c r="G26" s="94">
        <f t="shared" si="2"/>
        <v>44.024000000000001</v>
      </c>
    </row>
    <row r="27" spans="1:7" x14ac:dyDescent="0.25">
      <c r="A27" t="s">
        <v>83</v>
      </c>
      <c r="B27" t="s">
        <v>84</v>
      </c>
      <c r="C27" s="59">
        <v>0</v>
      </c>
      <c r="D27" s="59">
        <v>15000</v>
      </c>
      <c r="E27" s="59">
        <v>6603.6</v>
      </c>
      <c r="F27" s="94">
        <v>0</v>
      </c>
      <c r="G27" s="94">
        <f t="shared" si="2"/>
        <v>44.024000000000001</v>
      </c>
    </row>
    <row r="28" spans="1:7" x14ac:dyDescent="0.25">
      <c r="A28" s="60">
        <v>6382</v>
      </c>
      <c r="B28" t="s">
        <v>537</v>
      </c>
      <c r="C28" s="59">
        <f>C29</f>
        <v>0</v>
      </c>
      <c r="D28" s="59">
        <f>D29</f>
        <v>1046200</v>
      </c>
      <c r="E28" s="59">
        <f>E29</f>
        <v>807941.79</v>
      </c>
      <c r="F28" s="94">
        <v>0</v>
      </c>
      <c r="G28" s="94">
        <f t="shared" si="2"/>
        <v>77.226322882814003</v>
      </c>
    </row>
    <row r="29" spans="1:7" x14ac:dyDescent="0.25">
      <c r="A29" s="60">
        <v>63821</v>
      </c>
      <c r="B29" t="s">
        <v>538</v>
      </c>
      <c r="C29" s="59">
        <v>0</v>
      </c>
      <c r="D29" s="59">
        <v>1046200</v>
      </c>
      <c r="E29" s="59">
        <v>807941.79</v>
      </c>
      <c r="F29" s="94">
        <v>0</v>
      </c>
      <c r="G29" s="94">
        <f t="shared" si="2"/>
        <v>77.226322882814003</v>
      </c>
    </row>
    <row r="30" spans="1:7" x14ac:dyDescent="0.25">
      <c r="A30" s="102" t="s">
        <v>85</v>
      </c>
      <c r="B30" s="102" t="s">
        <v>86</v>
      </c>
      <c r="C30" s="67">
        <f>C31+C37</f>
        <v>0</v>
      </c>
      <c r="D30" s="67">
        <f>D31+D37</f>
        <v>0</v>
      </c>
      <c r="E30" s="67">
        <f>E31+E37</f>
        <v>0.4</v>
      </c>
      <c r="F30" s="94">
        <v>0</v>
      </c>
      <c r="G30" s="94">
        <v>0</v>
      </c>
    </row>
    <row r="31" spans="1:7" x14ac:dyDescent="0.25">
      <c r="A31" t="s">
        <v>87</v>
      </c>
      <c r="B31" t="s">
        <v>88</v>
      </c>
      <c r="C31" s="59">
        <f>C32+C35</f>
        <v>0</v>
      </c>
      <c r="D31" s="59">
        <f>D32+D35</f>
        <v>0</v>
      </c>
      <c r="E31" s="59">
        <f>E32+E35</f>
        <v>0.4</v>
      </c>
      <c r="F31" s="94">
        <v>0</v>
      </c>
      <c r="G31" s="94">
        <v>0</v>
      </c>
    </row>
    <row r="32" spans="1:7" x14ac:dyDescent="0.25">
      <c r="A32" t="s">
        <v>89</v>
      </c>
      <c r="B32" t="s">
        <v>90</v>
      </c>
      <c r="C32" s="59">
        <f>C34+C33</f>
        <v>0</v>
      </c>
      <c r="D32" s="59">
        <f>D34+D33</f>
        <v>0</v>
      </c>
      <c r="E32" s="59">
        <f>E34+E33</f>
        <v>0.4</v>
      </c>
      <c r="F32" s="94">
        <v>0</v>
      </c>
      <c r="G32" s="94">
        <v>0</v>
      </c>
    </row>
    <row r="33" spans="1:7" x14ac:dyDescent="0.25">
      <c r="A33" s="60">
        <v>64131</v>
      </c>
      <c r="B33" s="57" t="s">
        <v>91</v>
      </c>
      <c r="C33" s="59">
        <v>0</v>
      </c>
      <c r="D33" s="59">
        <v>0</v>
      </c>
      <c r="E33" s="59">
        <v>0</v>
      </c>
      <c r="F33" s="94">
        <v>0</v>
      </c>
      <c r="G33" s="94">
        <v>0</v>
      </c>
    </row>
    <row r="34" spans="1:7" x14ac:dyDescent="0.25">
      <c r="A34" t="s">
        <v>92</v>
      </c>
      <c r="B34" t="s">
        <v>93</v>
      </c>
      <c r="C34" s="59">
        <v>0</v>
      </c>
      <c r="D34" s="59">
        <v>0</v>
      </c>
      <c r="E34" s="59">
        <v>0.4</v>
      </c>
      <c r="F34" s="94">
        <v>0</v>
      </c>
      <c r="G34" s="94">
        <v>0</v>
      </c>
    </row>
    <row r="35" spans="1:7" x14ac:dyDescent="0.25">
      <c r="A35" s="60">
        <v>6415</v>
      </c>
      <c r="B35" s="57" t="s">
        <v>94</v>
      </c>
      <c r="C35" s="59">
        <f>C36</f>
        <v>0</v>
      </c>
      <c r="D35" s="59">
        <f>D36</f>
        <v>0</v>
      </c>
      <c r="E35" s="59">
        <f>E36</f>
        <v>0</v>
      </c>
      <c r="F35" s="94">
        <v>0</v>
      </c>
      <c r="G35" s="94">
        <v>0</v>
      </c>
    </row>
    <row r="36" spans="1:7" x14ac:dyDescent="0.25">
      <c r="A36" s="60">
        <v>64151</v>
      </c>
      <c r="B36" s="57" t="s">
        <v>94</v>
      </c>
      <c r="C36" s="59">
        <v>0</v>
      </c>
      <c r="D36" s="59">
        <v>0</v>
      </c>
      <c r="E36" s="59">
        <v>0</v>
      </c>
      <c r="F36" s="94">
        <v>0</v>
      </c>
      <c r="G36" s="94">
        <v>0</v>
      </c>
    </row>
    <row r="37" spans="1:7" x14ac:dyDescent="0.25">
      <c r="A37" t="s">
        <v>95</v>
      </c>
      <c r="B37" t="s">
        <v>96</v>
      </c>
      <c r="C37" s="59">
        <f>C38</f>
        <v>0</v>
      </c>
      <c r="D37" s="59">
        <f>D38</f>
        <v>0</v>
      </c>
      <c r="E37" s="59">
        <f t="shared" ref="E37:E38" si="7">E38</f>
        <v>0</v>
      </c>
      <c r="F37" s="94">
        <v>0</v>
      </c>
      <c r="G37" s="94">
        <v>0</v>
      </c>
    </row>
    <row r="38" spans="1:7" x14ac:dyDescent="0.25">
      <c r="A38" t="s">
        <v>97</v>
      </c>
      <c r="B38" t="s">
        <v>98</v>
      </c>
      <c r="C38" s="59">
        <f>C39</f>
        <v>0</v>
      </c>
      <c r="D38" s="59">
        <f>D39</f>
        <v>0</v>
      </c>
      <c r="E38" s="59">
        <f t="shared" si="7"/>
        <v>0</v>
      </c>
      <c r="F38" s="94">
        <v>0</v>
      </c>
      <c r="G38" s="94">
        <v>0</v>
      </c>
    </row>
    <row r="39" spans="1:7" x14ac:dyDescent="0.25">
      <c r="A39" t="s">
        <v>99</v>
      </c>
      <c r="B39" t="s">
        <v>100</v>
      </c>
      <c r="C39" s="59">
        <v>0</v>
      </c>
      <c r="D39" s="59">
        <v>0</v>
      </c>
      <c r="E39" s="59">
        <v>0</v>
      </c>
      <c r="F39" s="94">
        <v>0</v>
      </c>
      <c r="G39" s="94">
        <v>0</v>
      </c>
    </row>
    <row r="40" spans="1:7" x14ac:dyDescent="0.25">
      <c r="A40" s="102" t="s">
        <v>101</v>
      </c>
      <c r="B40" s="102" t="s">
        <v>102</v>
      </c>
      <c r="C40" s="67">
        <f>C41</f>
        <v>66622.94</v>
      </c>
      <c r="D40" s="67">
        <f>D41</f>
        <v>30175</v>
      </c>
      <c r="E40" s="67">
        <f>E41</f>
        <v>45399.41</v>
      </c>
      <c r="F40" s="94">
        <f t="shared" si="6"/>
        <v>68.143810525323573</v>
      </c>
      <c r="G40" s="94">
        <f t="shared" si="2"/>
        <v>150.45371996685998</v>
      </c>
    </row>
    <row r="41" spans="1:7" x14ac:dyDescent="0.25">
      <c r="A41" t="s">
        <v>103</v>
      </c>
      <c r="B41" t="s">
        <v>104</v>
      </c>
      <c r="C41" s="59">
        <f>C42</f>
        <v>66622.94</v>
      </c>
      <c r="D41" s="59">
        <f>D42</f>
        <v>30175</v>
      </c>
      <c r="E41" s="59">
        <f t="shared" ref="E41" si="8">E42</f>
        <v>45399.41</v>
      </c>
      <c r="F41" s="94">
        <f t="shared" si="6"/>
        <v>68.143810525323573</v>
      </c>
      <c r="G41" s="94">
        <f t="shared" si="2"/>
        <v>150.45371996685998</v>
      </c>
    </row>
    <row r="42" spans="1:7" x14ac:dyDescent="0.25">
      <c r="A42" t="s">
        <v>105</v>
      </c>
      <c r="B42" t="s">
        <v>106</v>
      </c>
      <c r="C42" s="59">
        <f>C43+C44+C45+C46</f>
        <v>66622.94</v>
      </c>
      <c r="D42" s="59">
        <f>D43+D44+D45+D46</f>
        <v>30175</v>
      </c>
      <c r="E42" s="59">
        <f>E43+E44+E45+E46</f>
        <v>45399.41</v>
      </c>
      <c r="F42" s="94">
        <f t="shared" si="6"/>
        <v>68.143810525323573</v>
      </c>
      <c r="G42" s="94">
        <f t="shared" si="2"/>
        <v>150.45371996685998</v>
      </c>
    </row>
    <row r="43" spans="1:7" x14ac:dyDescent="0.25">
      <c r="A43" t="s">
        <v>107</v>
      </c>
      <c r="B43" t="s">
        <v>108</v>
      </c>
      <c r="C43" s="59">
        <v>63471.45</v>
      </c>
      <c r="D43" s="59">
        <v>30175</v>
      </c>
      <c r="E43" s="59">
        <v>40940.11</v>
      </c>
      <c r="F43" s="94">
        <f t="shared" si="6"/>
        <v>64.501614505419369</v>
      </c>
      <c r="G43" s="94">
        <f t="shared" si="2"/>
        <v>135.67559237779619</v>
      </c>
    </row>
    <row r="44" spans="1:7" x14ac:dyDescent="0.25">
      <c r="A44" t="s">
        <v>109</v>
      </c>
      <c r="B44" t="s">
        <v>110</v>
      </c>
      <c r="C44" s="59">
        <v>2666.49</v>
      </c>
      <c r="D44" s="59">
        <v>0</v>
      </c>
      <c r="E44" s="59">
        <v>789.3</v>
      </c>
      <c r="F44" s="94">
        <f t="shared" si="6"/>
        <v>29.60071104710687</v>
      </c>
      <c r="G44" s="94">
        <v>0</v>
      </c>
    </row>
    <row r="45" spans="1:7" x14ac:dyDescent="0.25">
      <c r="A45" t="s">
        <v>111</v>
      </c>
      <c r="B45" t="s">
        <v>112</v>
      </c>
      <c r="C45" s="59">
        <v>0</v>
      </c>
      <c r="D45" s="59">
        <v>0</v>
      </c>
      <c r="E45" s="59">
        <v>0</v>
      </c>
      <c r="F45" s="94">
        <v>0</v>
      </c>
      <c r="G45" s="94">
        <v>0</v>
      </c>
    </row>
    <row r="46" spans="1:7" x14ac:dyDescent="0.25">
      <c r="A46" t="s">
        <v>113</v>
      </c>
      <c r="B46" t="s">
        <v>114</v>
      </c>
      <c r="C46" s="59">
        <v>485</v>
      </c>
      <c r="D46" s="59">
        <v>0</v>
      </c>
      <c r="E46" s="59">
        <v>3670</v>
      </c>
      <c r="F46" s="94">
        <f t="shared" si="6"/>
        <v>756.70103092783506</v>
      </c>
      <c r="G46" s="94">
        <v>0</v>
      </c>
    </row>
    <row r="47" spans="1:7" x14ac:dyDescent="0.25">
      <c r="A47" s="102" t="s">
        <v>115</v>
      </c>
      <c r="B47" s="102" t="s">
        <v>116</v>
      </c>
      <c r="C47" s="67">
        <f>C48+C51</f>
        <v>17956.38</v>
      </c>
      <c r="D47" s="67">
        <f>D48+D51</f>
        <v>14865</v>
      </c>
      <c r="E47" s="67">
        <f>E48+E51</f>
        <v>31459.55</v>
      </c>
      <c r="F47" s="94">
        <f t="shared" si="6"/>
        <v>175.19984540313806</v>
      </c>
      <c r="G47" s="94">
        <f t="shared" si="2"/>
        <v>211.63504877228388</v>
      </c>
    </row>
    <row r="48" spans="1:7" x14ac:dyDescent="0.25">
      <c r="A48" t="s">
        <v>117</v>
      </c>
      <c r="B48" t="s">
        <v>118</v>
      </c>
      <c r="C48" s="59">
        <f t="shared" ref="C48:E49" si="9">C49</f>
        <v>16914.61</v>
      </c>
      <c r="D48" s="59">
        <f t="shared" si="9"/>
        <v>14865</v>
      </c>
      <c r="E48" s="59">
        <f t="shared" si="9"/>
        <v>13087.48</v>
      </c>
      <c r="F48" s="94">
        <f t="shared" si="6"/>
        <v>77.373820620162093</v>
      </c>
      <c r="G48" s="94">
        <f t="shared" si="2"/>
        <v>88.04224688866465</v>
      </c>
    </row>
    <row r="49" spans="1:7" x14ac:dyDescent="0.25">
      <c r="A49" t="s">
        <v>119</v>
      </c>
      <c r="B49" t="s">
        <v>120</v>
      </c>
      <c r="C49" s="59">
        <f t="shared" si="9"/>
        <v>16914.61</v>
      </c>
      <c r="D49" s="59">
        <f t="shared" si="9"/>
        <v>14865</v>
      </c>
      <c r="E49" s="59">
        <f t="shared" si="9"/>
        <v>13087.48</v>
      </c>
      <c r="F49" s="94">
        <f t="shared" si="6"/>
        <v>77.373820620162093</v>
      </c>
      <c r="G49" s="94">
        <f t="shared" si="2"/>
        <v>88.04224688866465</v>
      </c>
    </row>
    <row r="50" spans="1:7" x14ac:dyDescent="0.25">
      <c r="A50" t="s">
        <v>121</v>
      </c>
      <c r="B50" t="s">
        <v>120</v>
      </c>
      <c r="C50" s="59">
        <v>16914.61</v>
      </c>
      <c r="D50" s="59">
        <v>14865</v>
      </c>
      <c r="E50" s="59">
        <v>13087.48</v>
      </c>
      <c r="F50" s="94">
        <f t="shared" si="6"/>
        <v>77.373820620162093</v>
      </c>
      <c r="G50" s="94">
        <f t="shared" si="2"/>
        <v>88.04224688866465</v>
      </c>
    </row>
    <row r="51" spans="1:7" x14ac:dyDescent="0.25">
      <c r="A51" t="s">
        <v>122</v>
      </c>
      <c r="B51" t="s">
        <v>123</v>
      </c>
      <c r="C51" s="59">
        <f>C52</f>
        <v>1041.77</v>
      </c>
      <c r="D51" s="59">
        <f>D52</f>
        <v>0</v>
      </c>
      <c r="E51" s="59">
        <f>E52</f>
        <v>18372.07</v>
      </c>
      <c r="F51" s="94">
        <f t="shared" si="6"/>
        <v>1763.5437764573755</v>
      </c>
      <c r="G51" s="94">
        <v>0</v>
      </c>
    </row>
    <row r="52" spans="1:7" x14ac:dyDescent="0.25">
      <c r="A52" t="s">
        <v>124</v>
      </c>
      <c r="B52" t="s">
        <v>125</v>
      </c>
      <c r="C52" s="59">
        <f t="shared" ref="C52:D52" si="10">C53+C54+C55</f>
        <v>1041.77</v>
      </c>
      <c r="D52" s="59">
        <f t="shared" si="10"/>
        <v>0</v>
      </c>
      <c r="E52" s="59">
        <f>E53+E54+E55</f>
        <v>18372.07</v>
      </c>
      <c r="F52" s="94">
        <f t="shared" si="6"/>
        <v>1763.5437764573755</v>
      </c>
      <c r="G52" s="94">
        <v>0</v>
      </c>
    </row>
    <row r="53" spans="1:7" x14ac:dyDescent="0.25">
      <c r="A53" s="60">
        <v>66311</v>
      </c>
      <c r="B53" s="57" t="s">
        <v>126</v>
      </c>
      <c r="C53" s="59">
        <v>76.77</v>
      </c>
      <c r="D53" s="59">
        <v>0</v>
      </c>
      <c r="E53" s="59">
        <v>4682.07</v>
      </c>
      <c r="F53" s="94">
        <f t="shared" si="6"/>
        <v>6098.8276670574442</v>
      </c>
      <c r="G53" s="94">
        <v>0</v>
      </c>
    </row>
    <row r="54" spans="1:7" x14ac:dyDescent="0.25">
      <c r="A54" t="s">
        <v>127</v>
      </c>
      <c r="B54" t="s">
        <v>128</v>
      </c>
      <c r="C54" s="59">
        <v>965</v>
      </c>
      <c r="D54" s="59">
        <v>0</v>
      </c>
      <c r="E54" s="59">
        <v>11090</v>
      </c>
      <c r="F54" s="94">
        <f t="shared" si="6"/>
        <v>1149.2227979274612</v>
      </c>
      <c r="G54" s="94">
        <v>0</v>
      </c>
    </row>
    <row r="55" spans="1:7" x14ac:dyDescent="0.25">
      <c r="A55" s="60">
        <v>66314</v>
      </c>
      <c r="B55" t="s">
        <v>561</v>
      </c>
      <c r="C55" s="59">
        <v>0</v>
      </c>
      <c r="D55" s="59">
        <v>0</v>
      </c>
      <c r="E55" s="59">
        <v>2600</v>
      </c>
      <c r="F55" s="94">
        <v>0</v>
      </c>
      <c r="G55" s="94">
        <v>0</v>
      </c>
    </row>
    <row r="56" spans="1:7" x14ac:dyDescent="0.25">
      <c r="A56" s="102" t="s">
        <v>129</v>
      </c>
      <c r="B56" s="102" t="s">
        <v>23</v>
      </c>
      <c r="C56" s="67">
        <f>C57</f>
        <v>393545.7</v>
      </c>
      <c r="D56" s="67">
        <f>D57</f>
        <v>529636.96</v>
      </c>
      <c r="E56" s="67">
        <f>E57</f>
        <v>1343398.25</v>
      </c>
      <c r="F56" s="94">
        <f t="shared" si="6"/>
        <v>341.35762377787381</v>
      </c>
      <c r="G56" s="94">
        <f t="shared" si="2"/>
        <v>253.64511003914836</v>
      </c>
    </row>
    <row r="57" spans="1:7" x14ac:dyDescent="0.25">
      <c r="A57" t="s">
        <v>130</v>
      </c>
      <c r="B57" t="s">
        <v>131</v>
      </c>
      <c r="C57" s="59">
        <f>C58+C61</f>
        <v>393545.7</v>
      </c>
      <c r="D57" s="59">
        <f>D58+D61</f>
        <v>529636.96</v>
      </c>
      <c r="E57" s="59">
        <f>E58+E61</f>
        <v>1343398.25</v>
      </c>
      <c r="F57" s="94">
        <f t="shared" si="6"/>
        <v>341.35762377787381</v>
      </c>
      <c r="G57" s="94">
        <f t="shared" si="2"/>
        <v>253.64511003914836</v>
      </c>
    </row>
    <row r="58" spans="1:7" x14ac:dyDescent="0.25">
      <c r="A58" t="s">
        <v>132</v>
      </c>
      <c r="B58" t="s">
        <v>133</v>
      </c>
      <c r="C58" s="59">
        <f t="shared" ref="C58:D58" si="11">C59+C60</f>
        <v>363801.9</v>
      </c>
      <c r="D58" s="59">
        <f t="shared" si="11"/>
        <v>331606.5</v>
      </c>
      <c r="E58" s="59">
        <f>E59+E60</f>
        <v>406980.53</v>
      </c>
      <c r="F58" s="94">
        <f t="shared" si="6"/>
        <v>111.86872031179607</v>
      </c>
      <c r="G58" s="94">
        <f t="shared" si="2"/>
        <v>122.72996156589211</v>
      </c>
    </row>
    <row r="59" spans="1:7" x14ac:dyDescent="0.25">
      <c r="A59" s="141" t="s">
        <v>134</v>
      </c>
      <c r="B59" s="141" t="s">
        <v>133</v>
      </c>
      <c r="C59" s="82">
        <v>224207.63</v>
      </c>
      <c r="D59" s="59">
        <v>331606.5</v>
      </c>
      <c r="E59" s="59">
        <v>267545.14</v>
      </c>
      <c r="F59" s="94">
        <f t="shared" si="6"/>
        <v>119.32918607631686</v>
      </c>
      <c r="G59" s="94">
        <f t="shared" si="2"/>
        <v>80.681512575899447</v>
      </c>
    </row>
    <row r="60" spans="1:7" x14ac:dyDescent="0.25">
      <c r="A60" s="142">
        <v>67115</v>
      </c>
      <c r="B60" s="141" t="s">
        <v>533</v>
      </c>
      <c r="C60" s="82">
        <v>139594.26999999999</v>
      </c>
      <c r="D60" s="59">
        <v>0</v>
      </c>
      <c r="E60" s="59">
        <v>139435.39000000001</v>
      </c>
      <c r="F60" s="94">
        <f t="shared" si="6"/>
        <v>99.886184440092009</v>
      </c>
      <c r="G60" s="94">
        <v>0</v>
      </c>
    </row>
    <row r="61" spans="1:7" x14ac:dyDescent="0.25">
      <c r="A61" t="s">
        <v>135</v>
      </c>
      <c r="B61" t="s">
        <v>136</v>
      </c>
      <c r="C61" s="59">
        <f>C62</f>
        <v>29743.8</v>
      </c>
      <c r="D61" s="59">
        <f>D62</f>
        <v>198030.46</v>
      </c>
      <c r="E61" s="59">
        <f>E62</f>
        <v>936417.72</v>
      </c>
      <c r="F61" s="94">
        <f t="shared" si="6"/>
        <v>3148.2787000988442</v>
      </c>
      <c r="G61" s="94">
        <f t="shared" si="2"/>
        <v>472.86549756032485</v>
      </c>
    </row>
    <row r="62" spans="1:7" x14ac:dyDescent="0.25">
      <c r="A62" t="s">
        <v>137</v>
      </c>
      <c r="B62" t="s">
        <v>136</v>
      </c>
      <c r="C62" s="59">
        <v>29743.8</v>
      </c>
      <c r="D62" s="59">
        <v>198030.46</v>
      </c>
      <c r="E62" s="59">
        <v>936417.72</v>
      </c>
      <c r="F62" s="94">
        <f t="shared" si="6"/>
        <v>3148.2787000988442</v>
      </c>
      <c r="G62" s="94">
        <f>E62/D62*100</f>
        <v>472.86549756032485</v>
      </c>
    </row>
    <row r="63" spans="1:7" x14ac:dyDescent="0.25">
      <c r="A63" s="55" t="s">
        <v>138</v>
      </c>
      <c r="B63" s="55" t="s">
        <v>139</v>
      </c>
      <c r="C63" s="56">
        <f t="shared" ref="C63:E66" si="12">C64</f>
        <v>0</v>
      </c>
      <c r="D63" s="56">
        <f t="shared" si="12"/>
        <v>0</v>
      </c>
      <c r="E63" s="56">
        <f t="shared" si="12"/>
        <v>0</v>
      </c>
      <c r="F63" s="94">
        <v>0</v>
      </c>
      <c r="G63" s="94">
        <v>0</v>
      </c>
    </row>
    <row r="64" spans="1:7" x14ac:dyDescent="0.25">
      <c r="A64" s="102" t="s">
        <v>140</v>
      </c>
      <c r="B64" s="102" t="s">
        <v>141</v>
      </c>
      <c r="C64" s="67">
        <f t="shared" si="12"/>
        <v>0</v>
      </c>
      <c r="D64" s="67">
        <f t="shared" si="12"/>
        <v>0</v>
      </c>
      <c r="E64" s="67">
        <f t="shared" si="12"/>
        <v>0</v>
      </c>
      <c r="F64" s="94">
        <v>0</v>
      </c>
      <c r="G64" s="94">
        <v>0</v>
      </c>
    </row>
    <row r="65" spans="1:7" x14ac:dyDescent="0.25">
      <c r="A65" t="s">
        <v>142</v>
      </c>
      <c r="B65" t="s">
        <v>143</v>
      </c>
      <c r="C65" s="59">
        <f t="shared" si="12"/>
        <v>0</v>
      </c>
      <c r="D65" s="59">
        <f t="shared" si="12"/>
        <v>0</v>
      </c>
      <c r="E65" s="59">
        <f t="shared" si="12"/>
        <v>0</v>
      </c>
      <c r="F65" s="94">
        <v>0</v>
      </c>
      <c r="G65" s="94">
        <v>0</v>
      </c>
    </row>
    <row r="66" spans="1:7" x14ac:dyDescent="0.25">
      <c r="A66" t="s">
        <v>144</v>
      </c>
      <c r="B66" t="s">
        <v>145</v>
      </c>
      <c r="C66" s="59">
        <f t="shared" si="12"/>
        <v>0</v>
      </c>
      <c r="D66" s="59">
        <f t="shared" si="12"/>
        <v>0</v>
      </c>
      <c r="E66" s="59">
        <f t="shared" si="12"/>
        <v>0</v>
      </c>
      <c r="F66" s="94">
        <v>0</v>
      </c>
      <c r="G66" s="94">
        <v>0</v>
      </c>
    </row>
    <row r="67" spans="1:7" x14ac:dyDescent="0.25">
      <c r="A67" t="s">
        <v>146</v>
      </c>
      <c r="B67" t="s">
        <v>147</v>
      </c>
      <c r="C67" s="59">
        <v>0</v>
      </c>
      <c r="D67" s="59">
        <v>0</v>
      </c>
      <c r="E67" s="59">
        <v>0</v>
      </c>
      <c r="F67" s="94">
        <v>0</v>
      </c>
      <c r="G67" s="94">
        <v>0</v>
      </c>
    </row>
    <row r="68" spans="1:7" x14ac:dyDescent="0.25">
      <c r="A68" s="55" t="s">
        <v>148</v>
      </c>
      <c r="B68" s="55" t="s">
        <v>149</v>
      </c>
      <c r="C68" s="56">
        <f t="shared" ref="C68:E71" si="13">C69</f>
        <v>0</v>
      </c>
      <c r="D68" s="56">
        <f t="shared" si="13"/>
        <v>0</v>
      </c>
      <c r="E68" s="56">
        <f t="shared" si="13"/>
        <v>0</v>
      </c>
      <c r="F68" s="94">
        <v>0</v>
      </c>
      <c r="G68" s="94">
        <v>0</v>
      </c>
    </row>
    <row r="69" spans="1:7" x14ac:dyDescent="0.25">
      <c r="A69" s="102" t="s">
        <v>150</v>
      </c>
      <c r="B69" s="102" t="s">
        <v>151</v>
      </c>
      <c r="C69" s="67">
        <f t="shared" si="13"/>
        <v>0</v>
      </c>
      <c r="D69" s="67">
        <f t="shared" si="13"/>
        <v>0</v>
      </c>
      <c r="E69" s="67">
        <f t="shared" si="13"/>
        <v>0</v>
      </c>
      <c r="F69" s="94">
        <v>0</v>
      </c>
      <c r="G69" s="94">
        <v>0</v>
      </c>
    </row>
    <row r="70" spans="1:7" x14ac:dyDescent="0.25">
      <c r="A70" t="s">
        <v>152</v>
      </c>
      <c r="B70" t="s">
        <v>153</v>
      </c>
      <c r="C70" s="59">
        <f t="shared" si="13"/>
        <v>0</v>
      </c>
      <c r="D70" s="59">
        <f t="shared" si="13"/>
        <v>0</v>
      </c>
      <c r="E70" s="59">
        <f t="shared" si="13"/>
        <v>0</v>
      </c>
      <c r="F70" s="94">
        <v>0</v>
      </c>
      <c r="G70" s="94">
        <v>0</v>
      </c>
    </row>
    <row r="71" spans="1:7" x14ac:dyDescent="0.25">
      <c r="A71" t="s">
        <v>154</v>
      </c>
      <c r="B71" t="s">
        <v>155</v>
      </c>
      <c r="C71" s="59">
        <f t="shared" si="13"/>
        <v>0</v>
      </c>
      <c r="D71" s="59">
        <f t="shared" si="13"/>
        <v>0</v>
      </c>
      <c r="E71" s="59">
        <f t="shared" si="13"/>
        <v>0</v>
      </c>
      <c r="F71" s="94">
        <v>0</v>
      </c>
      <c r="G71" s="94">
        <v>0</v>
      </c>
    </row>
    <row r="72" spans="1:7" x14ac:dyDescent="0.25">
      <c r="A72" t="s">
        <v>156</v>
      </c>
      <c r="B72" t="s">
        <v>157</v>
      </c>
      <c r="C72" s="59">
        <v>0</v>
      </c>
      <c r="D72" s="59">
        <v>0</v>
      </c>
      <c r="E72" s="59">
        <v>0</v>
      </c>
      <c r="F72" s="94">
        <v>0</v>
      </c>
      <c r="G72" s="94">
        <v>0</v>
      </c>
    </row>
    <row r="73" spans="1:7" x14ac:dyDescent="0.25">
      <c r="A73" s="55" t="s">
        <v>158</v>
      </c>
      <c r="B73" s="55" t="s">
        <v>159</v>
      </c>
      <c r="C73" s="56">
        <f t="shared" ref="C73:E76" si="14">C74</f>
        <v>11924.73</v>
      </c>
      <c r="D73" s="56">
        <f t="shared" si="14"/>
        <v>0</v>
      </c>
      <c r="E73" s="56">
        <f>E74</f>
        <v>300623.71999999974</v>
      </c>
      <c r="F73" s="94">
        <f t="shared" si="6"/>
        <v>2521.0107063220698</v>
      </c>
      <c r="G73" s="94">
        <v>0</v>
      </c>
    </row>
    <row r="74" spans="1:7" x14ac:dyDescent="0.25">
      <c r="A74" t="s">
        <v>160</v>
      </c>
      <c r="B74" t="s">
        <v>161</v>
      </c>
      <c r="C74" s="59">
        <f t="shared" si="14"/>
        <v>11924.73</v>
      </c>
      <c r="D74" s="59">
        <f t="shared" si="14"/>
        <v>0</v>
      </c>
      <c r="E74" s="59">
        <f t="shared" si="14"/>
        <v>300623.71999999974</v>
      </c>
      <c r="F74" s="94">
        <f t="shared" si="6"/>
        <v>2521.0107063220698</v>
      </c>
      <c r="G74" s="94">
        <v>0</v>
      </c>
    </row>
    <row r="75" spans="1:7" x14ac:dyDescent="0.25">
      <c r="A75" t="s">
        <v>162</v>
      </c>
      <c r="B75" t="s">
        <v>163</v>
      </c>
      <c r="C75" s="59">
        <f>C76+C78</f>
        <v>11924.73</v>
      </c>
      <c r="D75" s="59">
        <f t="shared" ref="D75:E75" si="15">D76+D78</f>
        <v>0</v>
      </c>
      <c r="E75" s="59">
        <f t="shared" si="15"/>
        <v>300623.71999999974</v>
      </c>
      <c r="F75" s="94">
        <f t="shared" si="6"/>
        <v>2521.0107063220698</v>
      </c>
      <c r="G75" s="94">
        <v>0</v>
      </c>
    </row>
    <row r="76" spans="1:7" x14ac:dyDescent="0.25">
      <c r="A76" t="s">
        <v>164</v>
      </c>
      <c r="B76" t="s">
        <v>165</v>
      </c>
      <c r="C76" s="59">
        <f t="shared" si="14"/>
        <v>11924.73</v>
      </c>
      <c r="D76" s="59">
        <f t="shared" si="14"/>
        <v>0</v>
      </c>
      <c r="E76" s="59">
        <f t="shared" si="14"/>
        <v>0</v>
      </c>
      <c r="F76" s="94">
        <f t="shared" si="6"/>
        <v>0</v>
      </c>
      <c r="G76" s="94">
        <v>0</v>
      </c>
    </row>
    <row r="77" spans="1:7" x14ac:dyDescent="0.25">
      <c r="A77" t="s">
        <v>166</v>
      </c>
      <c r="B77" t="s">
        <v>167</v>
      </c>
      <c r="C77" s="59">
        <v>11924.73</v>
      </c>
      <c r="D77" s="59">
        <v>0</v>
      </c>
      <c r="E77" s="59">
        <v>0</v>
      </c>
      <c r="F77" s="94">
        <f t="shared" si="6"/>
        <v>0</v>
      </c>
      <c r="G77" s="94">
        <v>0</v>
      </c>
    </row>
    <row r="78" spans="1:7" x14ac:dyDescent="0.25">
      <c r="A78" s="60">
        <v>9222</v>
      </c>
      <c r="B78" t="s">
        <v>551</v>
      </c>
      <c r="C78" s="59">
        <f>C79</f>
        <v>0</v>
      </c>
      <c r="D78" s="59">
        <f t="shared" ref="D78" si="16">D79</f>
        <v>0</v>
      </c>
      <c r="E78" s="59">
        <f>E80-E13</f>
        <v>300623.71999999974</v>
      </c>
      <c r="F78" s="94">
        <v>0</v>
      </c>
      <c r="G78" s="94">
        <v>0</v>
      </c>
    </row>
    <row r="79" spans="1:7" x14ac:dyDescent="0.25">
      <c r="A79" s="60">
        <v>92221</v>
      </c>
      <c r="B79" t="s">
        <v>552</v>
      </c>
      <c r="C79" s="59">
        <v>0</v>
      </c>
      <c r="D79" s="59">
        <v>0</v>
      </c>
      <c r="E79" s="59">
        <v>0</v>
      </c>
      <c r="F79" s="94">
        <v>0</v>
      </c>
      <c r="G79" s="94">
        <v>0</v>
      </c>
    </row>
    <row r="80" spans="1:7" x14ac:dyDescent="0.25">
      <c r="A80" s="175" t="s">
        <v>168</v>
      </c>
      <c r="B80" s="175" t="s">
        <v>56</v>
      </c>
      <c r="C80" s="54">
        <f>C81+C218+C255</f>
        <v>3494863.0800000005</v>
      </c>
      <c r="D80" s="54">
        <f>D81+D218+D255</f>
        <v>4266404.66</v>
      </c>
      <c r="E80" s="54">
        <f>E81+E218+E255</f>
        <v>5856374.3799999999</v>
      </c>
      <c r="F80" s="94">
        <f t="shared" si="6"/>
        <v>167.57092469556773</v>
      </c>
      <c r="G80" s="94">
        <f t="shared" si="2"/>
        <v>137.26720380996395</v>
      </c>
    </row>
    <row r="81" spans="1:7" x14ac:dyDescent="0.25">
      <c r="A81" s="55" t="s">
        <v>169</v>
      </c>
      <c r="B81" s="55" t="s">
        <v>170</v>
      </c>
      <c r="C81" s="56">
        <f>C82+C105+C202+C214</f>
        <v>3459766.6200000006</v>
      </c>
      <c r="D81" s="56">
        <f>D82+D105+D202+D214</f>
        <v>2734869.7399999998</v>
      </c>
      <c r="E81" s="56">
        <f>E82+E105+E202+E214</f>
        <v>4089601.7800000003</v>
      </c>
      <c r="F81" s="94">
        <f t="shared" si="6"/>
        <v>118.20455623680188</v>
      </c>
      <c r="G81" s="94">
        <f t="shared" si="2"/>
        <v>149.53552339937042</v>
      </c>
    </row>
    <row r="82" spans="1:7" x14ac:dyDescent="0.25">
      <c r="A82" s="53" t="s">
        <v>171</v>
      </c>
      <c r="B82" s="53" t="s">
        <v>172</v>
      </c>
      <c r="C82" s="65">
        <f>C83+C91+C99</f>
        <v>2796532.9200000004</v>
      </c>
      <c r="D82" s="65">
        <f>D83+D91+D99</f>
        <v>2061613.77</v>
      </c>
      <c r="E82" s="65">
        <f>E83+E91+E99</f>
        <v>3429656.67</v>
      </c>
      <c r="F82" s="94">
        <f t="shared" si="6"/>
        <v>122.63959581780999</v>
      </c>
      <c r="G82" s="94">
        <f t="shared" si="2"/>
        <v>166.3578658576771</v>
      </c>
    </row>
    <row r="83" spans="1:7" x14ac:dyDescent="0.25">
      <c r="A83" s="57" t="s">
        <v>173</v>
      </c>
      <c r="B83" s="57" t="s">
        <v>174</v>
      </c>
      <c r="C83" s="58">
        <f>C84+C87+C89</f>
        <v>2315264.91</v>
      </c>
      <c r="D83" s="58">
        <f>D84+D87+D89</f>
        <v>1643357.07</v>
      </c>
      <c r="E83" s="58">
        <f>E84+E87+E89</f>
        <v>2845681.9099999997</v>
      </c>
      <c r="F83" s="94">
        <f t="shared" si="6"/>
        <v>122.90955983952607</v>
      </c>
      <c r="G83" s="94">
        <f t="shared" ref="G83:G145" si="17">E83/D83*100</f>
        <v>173.16272658868954</v>
      </c>
    </row>
    <row r="84" spans="1:7" x14ac:dyDescent="0.25">
      <c r="A84" s="57" t="s">
        <v>175</v>
      </c>
      <c r="B84" s="57" t="s">
        <v>176</v>
      </c>
      <c r="C84" s="58">
        <f>C85+C86</f>
        <v>2227589.2999999998</v>
      </c>
      <c r="D84" s="58">
        <f>D85+D86</f>
        <v>1584407.07</v>
      </c>
      <c r="E84" s="58">
        <f>E85+E86</f>
        <v>2706130.6799999997</v>
      </c>
      <c r="F84" s="94">
        <f t="shared" si="6"/>
        <v>121.48247794151284</v>
      </c>
      <c r="G84" s="94">
        <f t="shared" si="17"/>
        <v>170.79769026781733</v>
      </c>
    </row>
    <row r="85" spans="1:7" x14ac:dyDescent="0.25">
      <c r="A85" s="57" t="s">
        <v>177</v>
      </c>
      <c r="B85" s="57" t="s">
        <v>178</v>
      </c>
      <c r="C85" s="58">
        <v>2220737.7799999998</v>
      </c>
      <c r="D85" s="58">
        <v>1539813.57</v>
      </c>
      <c r="E85" s="58">
        <v>2700516.51</v>
      </c>
      <c r="F85" s="94">
        <f t="shared" si="6"/>
        <v>121.60447461743998</v>
      </c>
      <c r="G85" s="94">
        <f t="shared" si="17"/>
        <v>175.37944609749084</v>
      </c>
    </row>
    <row r="86" spans="1:7" x14ac:dyDescent="0.25">
      <c r="A86" s="57" t="s">
        <v>179</v>
      </c>
      <c r="B86" s="57" t="s">
        <v>180</v>
      </c>
      <c r="C86" s="58">
        <v>6851.52</v>
      </c>
      <c r="D86" s="58">
        <v>44593.5</v>
      </c>
      <c r="E86" s="58">
        <v>5614.17</v>
      </c>
      <c r="F86" s="94">
        <f t="shared" si="6"/>
        <v>81.940503713044691</v>
      </c>
      <c r="G86" s="94">
        <f t="shared" si="17"/>
        <v>12.589659928016413</v>
      </c>
    </row>
    <row r="87" spans="1:7" x14ac:dyDescent="0.25">
      <c r="A87" s="57" t="s">
        <v>181</v>
      </c>
      <c r="B87" s="57" t="s">
        <v>182</v>
      </c>
      <c r="C87" s="58">
        <f>C88</f>
        <v>64834.62</v>
      </c>
      <c r="D87" s="58">
        <f>D88</f>
        <v>39500</v>
      </c>
      <c r="E87" s="58">
        <f>E88</f>
        <v>116885.34</v>
      </c>
      <c r="F87" s="94">
        <f t="shared" ref="F87:F149" si="18">E87/C87*100</f>
        <v>180.28229362646067</v>
      </c>
      <c r="G87" s="94">
        <f t="shared" si="17"/>
        <v>295.91225316455694</v>
      </c>
    </row>
    <row r="88" spans="1:7" x14ac:dyDescent="0.25">
      <c r="A88" s="57" t="s">
        <v>183</v>
      </c>
      <c r="B88" s="57" t="s">
        <v>182</v>
      </c>
      <c r="C88" s="58">
        <v>64834.62</v>
      </c>
      <c r="D88" s="58">
        <v>39500</v>
      </c>
      <c r="E88" s="58">
        <v>116885.34</v>
      </c>
      <c r="F88" s="94">
        <f t="shared" si="18"/>
        <v>180.28229362646067</v>
      </c>
      <c r="G88" s="94">
        <f t="shared" si="17"/>
        <v>295.91225316455694</v>
      </c>
    </row>
    <row r="89" spans="1:7" x14ac:dyDescent="0.25">
      <c r="A89" s="57" t="s">
        <v>184</v>
      </c>
      <c r="B89" s="57" t="s">
        <v>185</v>
      </c>
      <c r="C89" s="58">
        <f>C90</f>
        <v>22840.99</v>
      </c>
      <c r="D89" s="58">
        <f>D90</f>
        <v>19450</v>
      </c>
      <c r="E89" s="58">
        <f>E90</f>
        <v>22665.89</v>
      </c>
      <c r="F89" s="94">
        <f t="shared" si="18"/>
        <v>99.233395750359321</v>
      </c>
      <c r="G89" s="94">
        <f t="shared" si="17"/>
        <v>116.53413881748071</v>
      </c>
    </row>
    <row r="90" spans="1:7" x14ac:dyDescent="0.25">
      <c r="A90" s="57" t="s">
        <v>186</v>
      </c>
      <c r="B90" s="57" t="s">
        <v>185</v>
      </c>
      <c r="C90" s="58">
        <v>22840.99</v>
      </c>
      <c r="D90" s="58">
        <v>19450</v>
      </c>
      <c r="E90" s="58">
        <v>22665.89</v>
      </c>
      <c r="F90" s="94">
        <f t="shared" si="18"/>
        <v>99.233395750359321</v>
      </c>
      <c r="G90" s="94">
        <f t="shared" si="17"/>
        <v>116.53413881748071</v>
      </c>
    </row>
    <row r="91" spans="1:7" x14ac:dyDescent="0.25">
      <c r="A91" s="61" t="s">
        <v>187</v>
      </c>
      <c r="B91" s="61" t="s">
        <v>188</v>
      </c>
      <c r="C91" s="62">
        <f>C92</f>
        <v>100013.6</v>
      </c>
      <c r="D91" s="58">
        <f>D92</f>
        <v>113186.7</v>
      </c>
      <c r="E91" s="58">
        <f>E92</f>
        <v>115254.48000000001</v>
      </c>
      <c r="F91" s="94">
        <f t="shared" si="18"/>
        <v>115.23880752217698</v>
      </c>
      <c r="G91" s="94">
        <f t="shared" si="17"/>
        <v>101.82687541910845</v>
      </c>
    </row>
    <row r="92" spans="1:7" x14ac:dyDescent="0.25">
      <c r="A92" s="57" t="s">
        <v>189</v>
      </c>
      <c r="B92" s="57" t="s">
        <v>188</v>
      </c>
      <c r="C92" s="58">
        <f>C93+C94+C96+C97+C98+C95</f>
        <v>100013.6</v>
      </c>
      <c r="D92" s="58">
        <f>D93+D94+D96+D97+D98+D95</f>
        <v>113186.7</v>
      </c>
      <c r="E92" s="58">
        <f>SUM(E93:E98)</f>
        <v>115254.48000000001</v>
      </c>
      <c r="F92" s="94">
        <f t="shared" si="18"/>
        <v>115.23880752217698</v>
      </c>
      <c r="G92" s="94">
        <f t="shared" si="17"/>
        <v>101.82687541910845</v>
      </c>
    </row>
    <row r="93" spans="1:7" x14ac:dyDescent="0.25">
      <c r="A93" s="57" t="s">
        <v>190</v>
      </c>
      <c r="B93" s="57" t="s">
        <v>191</v>
      </c>
      <c r="C93" s="58">
        <v>5390.58</v>
      </c>
      <c r="D93" s="58">
        <v>16500</v>
      </c>
      <c r="E93" s="58">
        <v>14236.13</v>
      </c>
      <c r="F93" s="94">
        <f t="shared" si="18"/>
        <v>264.09273213643058</v>
      </c>
      <c r="G93" s="94">
        <f t="shared" si="17"/>
        <v>86.279575757575756</v>
      </c>
    </row>
    <row r="94" spans="1:7" x14ac:dyDescent="0.25">
      <c r="A94" s="57" t="s">
        <v>192</v>
      </c>
      <c r="B94" s="57" t="s">
        <v>193</v>
      </c>
      <c r="C94" s="58">
        <v>53300</v>
      </c>
      <c r="D94" s="58">
        <v>37700</v>
      </c>
      <c r="E94" s="58">
        <v>57623.44</v>
      </c>
      <c r="F94" s="94">
        <f t="shared" si="18"/>
        <v>108.11151969981239</v>
      </c>
      <c r="G94" s="94">
        <f t="shared" si="17"/>
        <v>152.84732095490716</v>
      </c>
    </row>
    <row r="95" spans="1:7" x14ac:dyDescent="0.25">
      <c r="A95" s="63">
        <v>31214</v>
      </c>
      <c r="B95" s="57" t="s">
        <v>194</v>
      </c>
      <c r="C95" s="58">
        <v>0</v>
      </c>
      <c r="D95" s="58">
        <v>0</v>
      </c>
      <c r="E95" s="58">
        <v>0</v>
      </c>
      <c r="F95" s="94">
        <v>0</v>
      </c>
      <c r="G95" s="94">
        <v>0</v>
      </c>
    </row>
    <row r="96" spans="1:7" x14ac:dyDescent="0.25">
      <c r="A96" s="57" t="s">
        <v>195</v>
      </c>
      <c r="B96" s="57" t="s">
        <v>196</v>
      </c>
      <c r="C96" s="58">
        <v>4123.0200000000004</v>
      </c>
      <c r="D96" s="58">
        <v>20500</v>
      </c>
      <c r="E96" s="58">
        <v>5738.72</v>
      </c>
      <c r="F96" s="94">
        <f t="shared" si="18"/>
        <v>139.18729474996482</v>
      </c>
      <c r="G96" s="94">
        <f t="shared" si="17"/>
        <v>27.993756097560979</v>
      </c>
    </row>
    <row r="97" spans="1:7" x14ac:dyDescent="0.25">
      <c r="A97" s="57" t="s">
        <v>197</v>
      </c>
      <c r="B97" s="57" t="s">
        <v>198</v>
      </c>
      <c r="C97" s="58">
        <v>37200</v>
      </c>
      <c r="D97" s="58">
        <v>35700</v>
      </c>
      <c r="E97" s="58">
        <v>36452.120000000003</v>
      </c>
      <c r="F97" s="94">
        <f t="shared" si="18"/>
        <v>97.989569892473128</v>
      </c>
      <c r="G97" s="94">
        <f t="shared" si="17"/>
        <v>102.10677871148459</v>
      </c>
    </row>
    <row r="98" spans="1:7" x14ac:dyDescent="0.25">
      <c r="A98" s="57" t="s">
        <v>199</v>
      </c>
      <c r="B98" s="57" t="s">
        <v>200</v>
      </c>
      <c r="C98" s="58">
        <v>0</v>
      </c>
      <c r="D98" s="58">
        <v>2786.7</v>
      </c>
      <c r="E98" s="58">
        <v>1204.07</v>
      </c>
      <c r="F98" s="94">
        <v>0</v>
      </c>
      <c r="G98" s="94">
        <f t="shared" si="17"/>
        <v>43.207736749560411</v>
      </c>
    </row>
    <row r="99" spans="1:7" x14ac:dyDescent="0.25">
      <c r="A99" s="57" t="s">
        <v>201</v>
      </c>
      <c r="B99" s="57" t="s">
        <v>202</v>
      </c>
      <c r="C99" s="58">
        <f>C100+C103</f>
        <v>381254.41000000003</v>
      </c>
      <c r="D99" s="58">
        <f>D100+D103</f>
        <v>305070</v>
      </c>
      <c r="E99" s="58">
        <f>E100+E103</f>
        <v>468720.28</v>
      </c>
      <c r="F99" s="94">
        <f t="shared" si="18"/>
        <v>122.9416021705821</v>
      </c>
      <c r="G99" s="94">
        <f t="shared" si="17"/>
        <v>153.64351788114203</v>
      </c>
    </row>
    <row r="100" spans="1:7" x14ac:dyDescent="0.25">
      <c r="A100" s="57" t="s">
        <v>203</v>
      </c>
      <c r="B100" s="57" t="s">
        <v>204</v>
      </c>
      <c r="C100" s="58">
        <f>C101+C102</f>
        <v>381155.98000000004</v>
      </c>
      <c r="D100" s="58">
        <f>D101+D102</f>
        <v>305070</v>
      </c>
      <c r="E100" s="58">
        <f>E101+E102</f>
        <v>468626.54000000004</v>
      </c>
      <c r="F100" s="94">
        <f t="shared" si="18"/>
        <v>122.94875709414292</v>
      </c>
      <c r="G100" s="94">
        <f t="shared" si="17"/>
        <v>153.61279050709675</v>
      </c>
    </row>
    <row r="101" spans="1:7" x14ac:dyDescent="0.25">
      <c r="A101" s="57" t="s">
        <v>205</v>
      </c>
      <c r="B101" s="57" t="s">
        <v>204</v>
      </c>
      <c r="C101" s="58">
        <v>381127.09</v>
      </c>
      <c r="D101" s="58">
        <v>305070</v>
      </c>
      <c r="E101" s="58">
        <v>468598.9</v>
      </c>
      <c r="F101" s="94">
        <f t="shared" si="18"/>
        <v>122.95082461863312</v>
      </c>
      <c r="G101" s="94">
        <f t="shared" si="17"/>
        <v>153.60373029140854</v>
      </c>
    </row>
    <row r="102" spans="1:7" x14ac:dyDescent="0.25">
      <c r="A102" s="57" t="s">
        <v>206</v>
      </c>
      <c r="B102" s="57" t="s">
        <v>207</v>
      </c>
      <c r="C102" s="58">
        <v>28.89</v>
      </c>
      <c r="D102" s="58">
        <v>0</v>
      </c>
      <c r="E102" s="58">
        <v>27.64</v>
      </c>
      <c r="F102" s="94">
        <f t="shared" si="18"/>
        <v>95.673243336794727</v>
      </c>
      <c r="G102" s="94">
        <v>0</v>
      </c>
    </row>
    <row r="103" spans="1:7" x14ac:dyDescent="0.25">
      <c r="A103" s="57" t="s">
        <v>208</v>
      </c>
      <c r="B103" s="57" t="s">
        <v>209</v>
      </c>
      <c r="C103" s="58">
        <f>C104</f>
        <v>98.43</v>
      </c>
      <c r="D103" s="58">
        <f>D104</f>
        <v>0</v>
      </c>
      <c r="E103" s="58">
        <f>E104</f>
        <v>93.74</v>
      </c>
      <c r="F103" s="94">
        <f t="shared" si="18"/>
        <v>95.235192522604876</v>
      </c>
      <c r="G103" s="94">
        <v>0</v>
      </c>
    </row>
    <row r="104" spans="1:7" x14ac:dyDescent="0.25">
      <c r="A104" s="57" t="s">
        <v>210</v>
      </c>
      <c r="B104" s="57" t="s">
        <v>209</v>
      </c>
      <c r="C104" s="58">
        <v>98.43</v>
      </c>
      <c r="D104" s="58">
        <v>0</v>
      </c>
      <c r="E104" s="58">
        <v>93.74</v>
      </c>
      <c r="F104" s="94">
        <f t="shared" si="18"/>
        <v>95.235192522604876</v>
      </c>
      <c r="G104" s="94">
        <v>0</v>
      </c>
    </row>
    <row r="105" spans="1:7" x14ac:dyDescent="0.25">
      <c r="A105" s="53" t="s">
        <v>211</v>
      </c>
      <c r="B105" s="53" t="s">
        <v>212</v>
      </c>
      <c r="C105" s="65">
        <f>C106+C122+C143+C177+C181</f>
        <v>657823.02000000014</v>
      </c>
      <c r="D105" s="65">
        <f>D106+D122+D143+D177+D181</f>
        <v>655809.78</v>
      </c>
      <c r="E105" s="65">
        <f>E106+E122+E143+E177+E181</f>
        <v>653870.15000000014</v>
      </c>
      <c r="F105" s="94">
        <f t="shared" si="18"/>
        <v>99.39909825594124</v>
      </c>
      <c r="G105" s="94">
        <f t="shared" si="17"/>
        <v>99.704238933429764</v>
      </c>
    </row>
    <row r="106" spans="1:7" x14ac:dyDescent="0.25">
      <c r="A106" s="57" t="s">
        <v>213</v>
      </c>
      <c r="B106" s="57" t="s">
        <v>214</v>
      </c>
      <c r="C106" s="58">
        <f>C107+C116+C118+C120</f>
        <v>121501.5</v>
      </c>
      <c r="D106" s="58">
        <f>D107+D116+D118+D120</f>
        <v>130403.47</v>
      </c>
      <c r="E106" s="58">
        <f>E107+E116+E118+E120</f>
        <v>111208.22</v>
      </c>
      <c r="F106" s="94">
        <f t="shared" si="18"/>
        <v>91.528269198322647</v>
      </c>
      <c r="G106" s="94">
        <f t="shared" si="17"/>
        <v>85.280107960317309</v>
      </c>
    </row>
    <row r="107" spans="1:7" x14ac:dyDescent="0.25">
      <c r="A107" s="57" t="s">
        <v>215</v>
      </c>
      <c r="B107" s="57" t="s">
        <v>216</v>
      </c>
      <c r="C107" s="58">
        <f>C108+C109+C110+C111+C112+C113+C114+C115</f>
        <v>38020.31</v>
      </c>
      <c r="D107" s="58">
        <f>D108+D109+D110+D111+D112+D113+D114+D115</f>
        <v>18107.099999999999</v>
      </c>
      <c r="E107" s="58">
        <f>E108+E109+E110+E111+E112+E113+E114+E115</f>
        <v>15871.060000000001</v>
      </c>
      <c r="F107" s="94">
        <f t="shared" si="18"/>
        <v>41.743636493232181</v>
      </c>
      <c r="G107" s="94">
        <f t="shared" si="17"/>
        <v>87.651031915657413</v>
      </c>
    </row>
    <row r="108" spans="1:7" x14ac:dyDescent="0.25">
      <c r="A108" s="57" t="s">
        <v>217</v>
      </c>
      <c r="B108" s="57" t="s">
        <v>218</v>
      </c>
      <c r="C108" s="58">
        <v>13076.03</v>
      </c>
      <c r="D108" s="58">
        <v>5507.1</v>
      </c>
      <c r="E108" s="58">
        <v>10355</v>
      </c>
      <c r="F108" s="94">
        <f t="shared" si="18"/>
        <v>79.190702376791734</v>
      </c>
      <c r="G108" s="94">
        <f t="shared" si="17"/>
        <v>188.02999763941094</v>
      </c>
    </row>
    <row r="109" spans="1:7" x14ac:dyDescent="0.25">
      <c r="A109" s="57" t="s">
        <v>219</v>
      </c>
      <c r="B109" s="57" t="s">
        <v>220</v>
      </c>
      <c r="C109" s="58">
        <v>0</v>
      </c>
      <c r="D109" s="58">
        <v>0</v>
      </c>
      <c r="E109" s="58">
        <v>0</v>
      </c>
      <c r="F109" s="94">
        <v>0</v>
      </c>
      <c r="G109" s="94">
        <v>0</v>
      </c>
    </row>
    <row r="110" spans="1:7" x14ac:dyDescent="0.25">
      <c r="A110" s="57" t="s">
        <v>221</v>
      </c>
      <c r="B110" s="57" t="s">
        <v>222</v>
      </c>
      <c r="C110" s="58">
        <v>2047.34</v>
      </c>
      <c r="D110" s="58">
        <v>2000</v>
      </c>
      <c r="E110" s="58">
        <v>4087.53</v>
      </c>
      <c r="F110" s="94">
        <f t="shared" si="18"/>
        <v>199.65076636025282</v>
      </c>
      <c r="G110" s="94">
        <f t="shared" si="17"/>
        <v>204.37649999999999</v>
      </c>
    </row>
    <row r="111" spans="1:7" x14ac:dyDescent="0.25">
      <c r="A111" s="57" t="s">
        <v>223</v>
      </c>
      <c r="B111" s="57" t="s">
        <v>224</v>
      </c>
      <c r="C111" s="58">
        <v>0</v>
      </c>
      <c r="D111" s="58">
        <v>5000</v>
      </c>
      <c r="E111" s="58">
        <v>0</v>
      </c>
      <c r="F111" s="94">
        <v>0</v>
      </c>
      <c r="G111" s="94">
        <f t="shared" si="17"/>
        <v>0</v>
      </c>
    </row>
    <row r="112" spans="1:7" x14ac:dyDescent="0.25">
      <c r="A112" s="57" t="s">
        <v>225</v>
      </c>
      <c r="B112" s="57" t="s">
        <v>226</v>
      </c>
      <c r="C112" s="58">
        <v>2087.94</v>
      </c>
      <c r="D112" s="58">
        <v>600</v>
      </c>
      <c r="E112" s="58">
        <v>1428.53</v>
      </c>
      <c r="F112" s="94">
        <f t="shared" si="18"/>
        <v>68.41815377836528</v>
      </c>
      <c r="G112" s="94">
        <f t="shared" si="17"/>
        <v>238.08833333333331</v>
      </c>
    </row>
    <row r="113" spans="1:7" x14ac:dyDescent="0.25">
      <c r="A113" s="57" t="s">
        <v>227</v>
      </c>
      <c r="B113" s="57" t="s">
        <v>228</v>
      </c>
      <c r="C113" s="58">
        <v>0</v>
      </c>
      <c r="D113" s="58">
        <v>5000</v>
      </c>
      <c r="E113" s="58">
        <v>0</v>
      </c>
      <c r="F113" s="94">
        <v>0</v>
      </c>
      <c r="G113" s="94">
        <f t="shared" si="17"/>
        <v>0</v>
      </c>
    </row>
    <row r="114" spans="1:7" x14ac:dyDescent="0.25">
      <c r="A114" s="57" t="s">
        <v>229</v>
      </c>
      <c r="B114" s="57" t="s">
        <v>230</v>
      </c>
      <c r="C114" s="58">
        <v>0</v>
      </c>
      <c r="D114" s="58">
        <v>0</v>
      </c>
      <c r="E114" s="58">
        <v>0</v>
      </c>
      <c r="F114" s="94">
        <v>0</v>
      </c>
      <c r="G114" s="94">
        <v>0</v>
      </c>
    </row>
    <row r="115" spans="1:7" x14ac:dyDescent="0.25">
      <c r="A115" s="63">
        <v>32119</v>
      </c>
      <c r="B115" s="57" t="s">
        <v>231</v>
      </c>
      <c r="C115" s="58">
        <v>20809</v>
      </c>
      <c r="D115" s="58">
        <v>0</v>
      </c>
      <c r="E115" s="58">
        <v>0</v>
      </c>
      <c r="F115" s="94">
        <f t="shared" si="18"/>
        <v>0</v>
      </c>
      <c r="G115" s="94">
        <v>0</v>
      </c>
    </row>
    <row r="116" spans="1:7" x14ac:dyDescent="0.25">
      <c r="A116" s="57" t="s">
        <v>232</v>
      </c>
      <c r="B116" s="57" t="s">
        <v>233</v>
      </c>
      <c r="C116" s="58">
        <f>C117</f>
        <v>68910.05</v>
      </c>
      <c r="D116" s="58">
        <f>D117</f>
        <v>105264.37</v>
      </c>
      <c r="E116" s="58">
        <f>E117</f>
        <v>91764.36</v>
      </c>
      <c r="F116" s="94">
        <f t="shared" si="18"/>
        <v>133.16542362108282</v>
      </c>
      <c r="G116" s="94">
        <f t="shared" si="17"/>
        <v>87.175138178283888</v>
      </c>
    </row>
    <row r="117" spans="1:7" x14ac:dyDescent="0.25">
      <c r="A117" s="57" t="s">
        <v>234</v>
      </c>
      <c r="B117" s="57" t="s">
        <v>235</v>
      </c>
      <c r="C117" s="58">
        <v>68910.05</v>
      </c>
      <c r="D117" s="58">
        <v>105264.37</v>
      </c>
      <c r="E117" s="58">
        <v>91764.36</v>
      </c>
      <c r="F117" s="94">
        <f t="shared" si="18"/>
        <v>133.16542362108282</v>
      </c>
      <c r="G117" s="94">
        <f t="shared" si="17"/>
        <v>87.175138178283888</v>
      </c>
    </row>
    <row r="118" spans="1:7" x14ac:dyDescent="0.25">
      <c r="A118" s="57" t="s">
        <v>236</v>
      </c>
      <c r="B118" s="57" t="s">
        <v>237</v>
      </c>
      <c r="C118" s="58">
        <f>C119</f>
        <v>13400.44</v>
      </c>
      <c r="D118" s="58">
        <f>D119</f>
        <v>5700</v>
      </c>
      <c r="E118" s="58">
        <f>E119</f>
        <v>1680.5</v>
      </c>
      <c r="F118" s="94">
        <f t="shared" si="18"/>
        <v>12.540632994140491</v>
      </c>
      <c r="G118" s="94">
        <f t="shared" si="17"/>
        <v>29.482456140350877</v>
      </c>
    </row>
    <row r="119" spans="1:7" x14ac:dyDescent="0.25">
      <c r="A119" s="57" t="s">
        <v>238</v>
      </c>
      <c r="B119" s="57" t="s">
        <v>239</v>
      </c>
      <c r="C119" s="58">
        <v>13400.44</v>
      </c>
      <c r="D119" s="58">
        <v>5700</v>
      </c>
      <c r="E119" s="58">
        <v>1680.5</v>
      </c>
      <c r="F119" s="94">
        <f t="shared" si="18"/>
        <v>12.540632994140491</v>
      </c>
      <c r="G119" s="94">
        <f t="shared" si="17"/>
        <v>29.482456140350877</v>
      </c>
    </row>
    <row r="120" spans="1:7" x14ac:dyDescent="0.25">
      <c r="A120" s="57" t="s">
        <v>240</v>
      </c>
      <c r="B120" s="57" t="s">
        <v>241</v>
      </c>
      <c r="C120" s="58">
        <f>C121</f>
        <v>1170.7</v>
      </c>
      <c r="D120" s="58">
        <f>D121</f>
        <v>1332</v>
      </c>
      <c r="E120" s="58">
        <f>E121</f>
        <v>1892.3</v>
      </c>
      <c r="F120" s="94">
        <f t="shared" si="18"/>
        <v>161.63833603826768</v>
      </c>
      <c r="G120" s="94">
        <f t="shared" si="17"/>
        <v>142.06456456456456</v>
      </c>
    </row>
    <row r="121" spans="1:7" x14ac:dyDescent="0.25">
      <c r="A121" s="57" t="s">
        <v>242</v>
      </c>
      <c r="B121" s="57" t="s">
        <v>243</v>
      </c>
      <c r="C121" s="58">
        <v>1170.7</v>
      </c>
      <c r="D121" s="58">
        <v>1332</v>
      </c>
      <c r="E121" s="58">
        <v>1892.3</v>
      </c>
      <c r="F121" s="94">
        <f t="shared" si="18"/>
        <v>161.63833603826768</v>
      </c>
      <c r="G121" s="94">
        <f t="shared" si="17"/>
        <v>142.06456456456456</v>
      </c>
    </row>
    <row r="122" spans="1:7" x14ac:dyDescent="0.25">
      <c r="A122" s="57" t="s">
        <v>244</v>
      </c>
      <c r="B122" s="57" t="s">
        <v>245</v>
      </c>
      <c r="C122" s="58">
        <f>C123+C129+C131+C135+C138+C141</f>
        <v>251536.26</v>
      </c>
      <c r="D122" s="58">
        <f>D123+D129+D131+D135+D138+D141</f>
        <v>275167.06</v>
      </c>
      <c r="E122" s="58">
        <f>E123+E129+E131+E135+E138+E141</f>
        <v>223001.41</v>
      </c>
      <c r="F122" s="94">
        <f t="shared" si="18"/>
        <v>88.655770742556157</v>
      </c>
      <c r="G122" s="94">
        <f t="shared" si="17"/>
        <v>81.04218942485339</v>
      </c>
    </row>
    <row r="123" spans="1:7" x14ac:dyDescent="0.25">
      <c r="A123" s="57" t="s">
        <v>246</v>
      </c>
      <c r="B123" s="57" t="s">
        <v>247</v>
      </c>
      <c r="C123" s="58">
        <f>C124+C125+C126+C127</f>
        <v>51921.08</v>
      </c>
      <c r="D123" s="58">
        <f>D124+D125+D126+D127</f>
        <v>36863</v>
      </c>
      <c r="E123" s="58">
        <f>E124+E125+E126+E127</f>
        <v>35799.97</v>
      </c>
      <c r="F123" s="94">
        <f t="shared" si="18"/>
        <v>68.950742164839411</v>
      </c>
      <c r="G123" s="94">
        <f t="shared" si="17"/>
        <v>97.116268344952942</v>
      </c>
    </row>
    <row r="124" spans="1:7" x14ac:dyDescent="0.25">
      <c r="A124" s="57" t="s">
        <v>248</v>
      </c>
      <c r="B124" s="57" t="s">
        <v>249</v>
      </c>
      <c r="C124" s="58">
        <v>3519.51</v>
      </c>
      <c r="D124" s="58">
        <v>2164</v>
      </c>
      <c r="E124" s="58">
        <v>3409.48</v>
      </c>
      <c r="F124" s="94">
        <f t="shared" si="18"/>
        <v>96.873712533847041</v>
      </c>
      <c r="G124" s="94">
        <f t="shared" si="17"/>
        <v>157.55452865064694</v>
      </c>
    </row>
    <row r="125" spans="1:7" x14ac:dyDescent="0.25">
      <c r="A125" s="57" t="s">
        <v>250</v>
      </c>
      <c r="B125" s="57" t="s">
        <v>251</v>
      </c>
      <c r="C125" s="58">
        <v>35766.36</v>
      </c>
      <c r="D125" s="58">
        <v>27045</v>
      </c>
      <c r="E125" s="58">
        <v>22400.45</v>
      </c>
      <c r="F125" s="94">
        <f t="shared" si="18"/>
        <v>62.629940536302833</v>
      </c>
      <c r="G125" s="94">
        <f t="shared" si="17"/>
        <v>82.826585320761694</v>
      </c>
    </row>
    <row r="126" spans="1:7" x14ac:dyDescent="0.25">
      <c r="A126" s="57" t="s">
        <v>252</v>
      </c>
      <c r="B126" s="57" t="s">
        <v>253</v>
      </c>
      <c r="C126" s="58">
        <v>7707.78</v>
      </c>
      <c r="D126" s="58">
        <v>3827</v>
      </c>
      <c r="E126" s="58">
        <v>5730.24</v>
      </c>
      <c r="F126" s="94">
        <f t="shared" si="18"/>
        <v>74.343585312502441</v>
      </c>
      <c r="G126" s="94">
        <f t="shared" si="17"/>
        <v>149.73190488633395</v>
      </c>
    </row>
    <row r="127" spans="1:7" x14ac:dyDescent="0.25">
      <c r="A127" s="57" t="s">
        <v>254</v>
      </c>
      <c r="B127" s="57" t="s">
        <v>255</v>
      </c>
      <c r="C127" s="58">
        <v>4927.43</v>
      </c>
      <c r="D127" s="58">
        <v>3827</v>
      </c>
      <c r="E127" s="58">
        <v>4259.8</v>
      </c>
      <c r="F127" s="94">
        <f t="shared" si="18"/>
        <v>86.450746129320962</v>
      </c>
      <c r="G127" s="94">
        <f t="shared" si="17"/>
        <v>111.30911941468513</v>
      </c>
    </row>
    <row r="128" spans="1:7" x14ac:dyDescent="0.25">
      <c r="A128" s="57" t="s">
        <v>256</v>
      </c>
      <c r="B128" s="57" t="s">
        <v>257</v>
      </c>
      <c r="C128" s="58">
        <v>0</v>
      </c>
      <c r="D128" s="58">
        <v>0</v>
      </c>
      <c r="E128" s="58">
        <v>0</v>
      </c>
      <c r="F128" s="94">
        <v>0</v>
      </c>
      <c r="G128" s="94">
        <v>0</v>
      </c>
    </row>
    <row r="129" spans="1:7" x14ac:dyDescent="0.25">
      <c r="A129" s="57" t="s">
        <v>258</v>
      </c>
      <c r="B129" s="57" t="s">
        <v>259</v>
      </c>
      <c r="C129" s="58">
        <f>C130</f>
        <v>118833.61</v>
      </c>
      <c r="D129" s="58">
        <f>D130</f>
        <v>166400</v>
      </c>
      <c r="E129" s="58">
        <f>E130</f>
        <v>118816.62</v>
      </c>
      <c r="F129" s="94">
        <f t="shared" si="18"/>
        <v>99.985702698083472</v>
      </c>
      <c r="G129" s="94">
        <f t="shared" si="17"/>
        <v>71.404218749999998</v>
      </c>
    </row>
    <row r="130" spans="1:7" x14ac:dyDescent="0.25">
      <c r="A130" s="57" t="s">
        <v>260</v>
      </c>
      <c r="B130" s="57" t="s">
        <v>261</v>
      </c>
      <c r="C130" s="58">
        <v>118833.61</v>
      </c>
      <c r="D130" s="58">
        <v>166400</v>
      </c>
      <c r="E130" s="58">
        <v>118816.62</v>
      </c>
      <c r="F130" s="94">
        <f t="shared" si="18"/>
        <v>99.985702698083472</v>
      </c>
      <c r="G130" s="94">
        <f t="shared" si="17"/>
        <v>71.404218749999998</v>
      </c>
    </row>
    <row r="131" spans="1:7" x14ac:dyDescent="0.25">
      <c r="A131" s="57" t="s">
        <v>262</v>
      </c>
      <c r="B131" s="57" t="s">
        <v>263</v>
      </c>
      <c r="C131" s="58">
        <f>C132+C133+C134</f>
        <v>71692.100000000006</v>
      </c>
      <c r="D131" s="58">
        <f>D132+D133+D134</f>
        <v>63175</v>
      </c>
      <c r="E131" s="58">
        <f>E132+E133+E134</f>
        <v>58970.34</v>
      </c>
      <c r="F131" s="94">
        <f t="shared" si="18"/>
        <v>82.255004386815273</v>
      </c>
      <c r="G131" s="94">
        <f t="shared" si="17"/>
        <v>93.344424218440835</v>
      </c>
    </row>
    <row r="132" spans="1:7" x14ac:dyDescent="0.25">
      <c r="A132" s="57" t="s">
        <v>264</v>
      </c>
      <c r="B132" s="57" t="s">
        <v>265</v>
      </c>
      <c r="C132" s="58">
        <v>34459.22</v>
      </c>
      <c r="D132" s="58">
        <v>19256</v>
      </c>
      <c r="E132" s="58">
        <v>22331.58</v>
      </c>
      <c r="F132" s="94">
        <f t="shared" si="18"/>
        <v>64.805819748676839</v>
      </c>
      <c r="G132" s="94">
        <f t="shared" si="17"/>
        <v>115.97206065641879</v>
      </c>
    </row>
    <row r="133" spans="1:7" x14ac:dyDescent="0.25">
      <c r="A133" s="57" t="s">
        <v>266</v>
      </c>
      <c r="B133" s="57" t="s">
        <v>267</v>
      </c>
      <c r="C133" s="58">
        <v>35670.17</v>
      </c>
      <c r="D133" s="58">
        <v>42579</v>
      </c>
      <c r="E133" s="58">
        <v>34949.379999999997</v>
      </c>
      <c r="F133" s="94">
        <f t="shared" si="18"/>
        <v>97.979291940576672</v>
      </c>
      <c r="G133" s="94">
        <f t="shared" si="17"/>
        <v>82.081260715376118</v>
      </c>
    </row>
    <row r="134" spans="1:7" x14ac:dyDescent="0.25">
      <c r="A134" s="57" t="s">
        <v>268</v>
      </c>
      <c r="B134" s="57" t="s">
        <v>269</v>
      </c>
      <c r="C134" s="58">
        <v>1562.71</v>
      </c>
      <c r="D134" s="58">
        <v>1340</v>
      </c>
      <c r="E134" s="58">
        <v>1689.38</v>
      </c>
      <c r="F134" s="94">
        <f t="shared" si="18"/>
        <v>108.10579058174581</v>
      </c>
      <c r="G134" s="94">
        <f t="shared" si="17"/>
        <v>126.07313432835822</v>
      </c>
    </row>
    <row r="135" spans="1:7" x14ac:dyDescent="0.25">
      <c r="A135" s="57" t="s">
        <v>270</v>
      </c>
      <c r="B135" s="57" t="s">
        <v>271</v>
      </c>
      <c r="C135" s="58">
        <f>C136+C137</f>
        <v>7521.19</v>
      </c>
      <c r="D135" s="58">
        <f>D136+D137</f>
        <v>7429.06</v>
      </c>
      <c r="E135" s="58">
        <f>E136+E137</f>
        <v>8022.85</v>
      </c>
      <c r="F135" s="94">
        <f t="shared" si="18"/>
        <v>106.66995515337334</v>
      </c>
      <c r="G135" s="94">
        <f t="shared" si="17"/>
        <v>107.99280124268751</v>
      </c>
    </row>
    <row r="136" spans="1:7" x14ac:dyDescent="0.25">
      <c r="A136" s="57" t="s">
        <v>272</v>
      </c>
      <c r="B136" s="57" t="s">
        <v>273</v>
      </c>
      <c r="C136" s="58">
        <v>0</v>
      </c>
      <c r="D136" s="58">
        <v>0</v>
      </c>
      <c r="E136" s="58">
        <v>0</v>
      </c>
      <c r="F136" s="94">
        <v>0</v>
      </c>
      <c r="G136" s="94">
        <v>0</v>
      </c>
    </row>
    <row r="137" spans="1:7" x14ac:dyDescent="0.25">
      <c r="A137" s="57" t="s">
        <v>274</v>
      </c>
      <c r="B137" s="57" t="s">
        <v>275</v>
      </c>
      <c r="C137" s="58">
        <v>7521.19</v>
      </c>
      <c r="D137" s="58">
        <v>7429.06</v>
      </c>
      <c r="E137" s="58">
        <v>8022.85</v>
      </c>
      <c r="F137" s="94">
        <f t="shared" si="18"/>
        <v>106.66995515337334</v>
      </c>
      <c r="G137" s="94">
        <f t="shared" si="17"/>
        <v>107.99280124268751</v>
      </c>
    </row>
    <row r="138" spans="1:7" x14ac:dyDescent="0.25">
      <c r="A138" s="57" t="s">
        <v>276</v>
      </c>
      <c r="B138" s="57" t="s">
        <v>277</v>
      </c>
      <c r="C138" s="58">
        <f>C139+C140</f>
        <v>837.77</v>
      </c>
      <c r="D138" s="58">
        <f>D139+D140</f>
        <v>300</v>
      </c>
      <c r="E138" s="58">
        <f>E139+E140</f>
        <v>1391.63</v>
      </c>
      <c r="F138" s="94">
        <f t="shared" si="18"/>
        <v>166.1112238442532</v>
      </c>
      <c r="G138" s="94">
        <f t="shared" si="17"/>
        <v>463.87666666666672</v>
      </c>
    </row>
    <row r="139" spans="1:7" x14ac:dyDescent="0.25">
      <c r="A139" s="57" t="s">
        <v>278</v>
      </c>
      <c r="B139" s="57" t="s">
        <v>279</v>
      </c>
      <c r="C139" s="58">
        <v>837.77</v>
      </c>
      <c r="D139" s="58">
        <v>300</v>
      </c>
      <c r="E139" s="58">
        <v>1391.63</v>
      </c>
      <c r="F139" s="94">
        <f t="shared" si="18"/>
        <v>166.1112238442532</v>
      </c>
      <c r="G139" s="94">
        <f t="shared" si="17"/>
        <v>463.87666666666672</v>
      </c>
    </row>
    <row r="140" spans="1:7" x14ac:dyDescent="0.25">
      <c r="A140" s="57" t="s">
        <v>280</v>
      </c>
      <c r="B140" s="57" t="s">
        <v>281</v>
      </c>
      <c r="C140" s="58">
        <v>0</v>
      </c>
      <c r="D140" s="58">
        <v>0</v>
      </c>
      <c r="E140" s="58">
        <v>0</v>
      </c>
      <c r="F140" s="94">
        <v>0</v>
      </c>
      <c r="G140" s="94">
        <v>0</v>
      </c>
    </row>
    <row r="141" spans="1:7" x14ac:dyDescent="0.25">
      <c r="A141" s="57" t="s">
        <v>282</v>
      </c>
      <c r="B141" s="57" t="s">
        <v>283</v>
      </c>
      <c r="C141" s="58">
        <f>C142</f>
        <v>730.51</v>
      </c>
      <c r="D141" s="58">
        <f>D142</f>
        <v>1000</v>
      </c>
      <c r="E141" s="58">
        <f>E142</f>
        <v>0</v>
      </c>
      <c r="F141" s="94">
        <f t="shared" si="18"/>
        <v>0</v>
      </c>
      <c r="G141" s="94">
        <f t="shared" si="17"/>
        <v>0</v>
      </c>
    </row>
    <row r="142" spans="1:7" x14ac:dyDescent="0.25">
      <c r="A142" s="57" t="s">
        <v>284</v>
      </c>
      <c r="B142" s="57" t="s">
        <v>283</v>
      </c>
      <c r="C142" s="58">
        <v>730.51</v>
      </c>
      <c r="D142" s="58">
        <v>1000</v>
      </c>
      <c r="E142" s="58">
        <v>0</v>
      </c>
      <c r="F142" s="94">
        <f t="shared" si="18"/>
        <v>0</v>
      </c>
      <c r="G142" s="94">
        <f t="shared" si="17"/>
        <v>0</v>
      </c>
    </row>
    <row r="143" spans="1:7" x14ac:dyDescent="0.25">
      <c r="A143" s="57" t="s">
        <v>285</v>
      </c>
      <c r="B143" s="57" t="s">
        <v>286</v>
      </c>
      <c r="C143" s="58">
        <f>C144+C149+C152+C155+C161+C164+C167+C172+C174</f>
        <v>257420.08000000002</v>
      </c>
      <c r="D143" s="58">
        <f>D144+D149+D152+D155+D161+D164+D167+D172+D174</f>
        <v>222000.4</v>
      </c>
      <c r="E143" s="58">
        <f>E144+E149+E152+E155+E161+E164+E167+E172+E174</f>
        <v>288549.00000000006</v>
      </c>
      <c r="F143" s="94">
        <f t="shared" si="18"/>
        <v>112.09265415502941</v>
      </c>
      <c r="G143" s="94">
        <f t="shared" si="17"/>
        <v>129.97679283460752</v>
      </c>
    </row>
    <row r="144" spans="1:7" x14ac:dyDescent="0.25">
      <c r="A144" s="57" t="s">
        <v>287</v>
      </c>
      <c r="B144" s="57" t="s">
        <v>288</v>
      </c>
      <c r="C144" s="58">
        <f>C145+C146+C147+C148</f>
        <v>201224.31</v>
      </c>
      <c r="D144" s="58">
        <f>D145+D146+D147+D148</f>
        <v>178323.4</v>
      </c>
      <c r="E144" s="58">
        <f>E145+E146+E147+E148</f>
        <v>238861.08000000002</v>
      </c>
      <c r="F144" s="94">
        <f t="shared" si="18"/>
        <v>118.70388821310904</v>
      </c>
      <c r="G144" s="94">
        <f t="shared" si="17"/>
        <v>133.94825356627342</v>
      </c>
    </row>
    <row r="145" spans="1:7" x14ac:dyDescent="0.25">
      <c r="A145" s="57" t="s">
        <v>289</v>
      </c>
      <c r="B145" s="57" t="s">
        <v>290</v>
      </c>
      <c r="C145" s="58">
        <v>5191.82</v>
      </c>
      <c r="D145" s="58">
        <v>3429</v>
      </c>
      <c r="E145" s="58">
        <v>4832.82</v>
      </c>
      <c r="F145" s="94">
        <f t="shared" si="18"/>
        <v>93.08527645411435</v>
      </c>
      <c r="G145" s="94">
        <f t="shared" si="17"/>
        <v>140.93963254593177</v>
      </c>
    </row>
    <row r="146" spans="1:7" x14ac:dyDescent="0.25">
      <c r="A146" s="57" t="s">
        <v>291</v>
      </c>
      <c r="B146" s="57" t="s">
        <v>292</v>
      </c>
      <c r="C146" s="58">
        <v>0</v>
      </c>
      <c r="D146" s="58">
        <v>0</v>
      </c>
      <c r="E146" s="58">
        <v>0</v>
      </c>
      <c r="F146" s="94">
        <v>0</v>
      </c>
      <c r="G146" s="94">
        <v>0</v>
      </c>
    </row>
    <row r="147" spans="1:7" x14ac:dyDescent="0.25">
      <c r="A147" s="57" t="s">
        <v>293</v>
      </c>
      <c r="B147" s="57" t="s">
        <v>294</v>
      </c>
      <c r="C147" s="58">
        <v>789.82</v>
      </c>
      <c r="D147" s="58">
        <v>599</v>
      </c>
      <c r="E147" s="58">
        <v>492.37</v>
      </c>
      <c r="F147" s="94">
        <f t="shared" si="18"/>
        <v>62.339520397052496</v>
      </c>
      <c r="G147" s="94">
        <f t="shared" ref="G147:G209" si="19">E147/D147*100</f>
        <v>82.198664440734561</v>
      </c>
    </row>
    <row r="148" spans="1:7" x14ac:dyDescent="0.25">
      <c r="A148" s="57" t="s">
        <v>295</v>
      </c>
      <c r="B148" s="57" t="s">
        <v>296</v>
      </c>
      <c r="C148" s="58">
        <v>195242.67</v>
      </c>
      <c r="D148" s="58">
        <v>174295.4</v>
      </c>
      <c r="E148" s="58">
        <v>233535.89</v>
      </c>
      <c r="F148" s="94">
        <f t="shared" si="18"/>
        <v>119.61314091842732</v>
      </c>
      <c r="G148" s="94">
        <f t="shared" si="19"/>
        <v>133.98855620974507</v>
      </c>
    </row>
    <row r="149" spans="1:7" x14ac:dyDescent="0.25">
      <c r="A149" s="57" t="s">
        <v>297</v>
      </c>
      <c r="B149" s="57" t="s">
        <v>298</v>
      </c>
      <c r="C149" s="58">
        <f>C150+C151</f>
        <v>25407.97</v>
      </c>
      <c r="D149" s="58">
        <f>D150+D151</f>
        <v>17635</v>
      </c>
      <c r="E149" s="58">
        <f>E150+E151</f>
        <v>17694.55</v>
      </c>
      <c r="F149" s="94">
        <f t="shared" si="18"/>
        <v>69.641730527861924</v>
      </c>
      <c r="G149" s="94">
        <f t="shared" si="19"/>
        <v>100.33768074851149</v>
      </c>
    </row>
    <row r="150" spans="1:7" x14ac:dyDescent="0.25">
      <c r="A150" s="57" t="s">
        <v>299</v>
      </c>
      <c r="B150" s="57" t="s">
        <v>300</v>
      </c>
      <c r="C150" s="58">
        <v>0</v>
      </c>
      <c r="D150" s="58">
        <v>0</v>
      </c>
      <c r="E150" s="58">
        <v>0</v>
      </c>
      <c r="F150" s="94">
        <v>0</v>
      </c>
      <c r="G150" s="94">
        <v>0</v>
      </c>
    </row>
    <row r="151" spans="1:7" x14ac:dyDescent="0.25">
      <c r="A151" s="57" t="s">
        <v>301</v>
      </c>
      <c r="B151" s="57" t="s">
        <v>302</v>
      </c>
      <c r="C151" s="58">
        <v>25407.97</v>
      </c>
      <c r="D151" s="58">
        <v>17635</v>
      </c>
      <c r="E151" s="58">
        <v>17694.55</v>
      </c>
      <c r="F151" s="94">
        <f t="shared" ref="F151:F213" si="20">E151/C151*100</f>
        <v>69.641730527861924</v>
      </c>
      <c r="G151" s="94">
        <f t="shared" si="19"/>
        <v>100.33768074851149</v>
      </c>
    </row>
    <row r="152" spans="1:7" x14ac:dyDescent="0.25">
      <c r="A152" s="57" t="s">
        <v>303</v>
      </c>
      <c r="B152" s="57" t="s">
        <v>304</v>
      </c>
      <c r="C152" s="58">
        <f>C153+C154</f>
        <v>1034.8800000000001</v>
      </c>
      <c r="D152" s="58">
        <f>D153+D154</f>
        <v>500</v>
      </c>
      <c r="E152" s="58">
        <f>E153+E154</f>
        <v>296.19</v>
      </c>
      <c r="F152" s="94">
        <f t="shared" si="20"/>
        <v>28.620709647495357</v>
      </c>
      <c r="G152" s="94">
        <f t="shared" si="19"/>
        <v>59.238</v>
      </c>
    </row>
    <row r="153" spans="1:7" x14ac:dyDescent="0.25">
      <c r="A153" s="57" t="s">
        <v>305</v>
      </c>
      <c r="B153" s="57" t="s">
        <v>306</v>
      </c>
      <c r="C153" s="58">
        <v>780</v>
      </c>
      <c r="D153" s="58">
        <v>0</v>
      </c>
      <c r="E153" s="58">
        <v>0</v>
      </c>
      <c r="F153" s="94">
        <f t="shared" si="20"/>
        <v>0</v>
      </c>
      <c r="G153" s="94">
        <v>0</v>
      </c>
    </row>
    <row r="154" spans="1:7" x14ac:dyDescent="0.25">
      <c r="A154" s="57" t="s">
        <v>307</v>
      </c>
      <c r="B154" s="57" t="s">
        <v>308</v>
      </c>
      <c r="C154" s="58">
        <v>254.88</v>
      </c>
      <c r="D154" s="58">
        <v>500</v>
      </c>
      <c r="E154" s="58">
        <v>296.19</v>
      </c>
      <c r="F154" s="94">
        <f t="shared" si="20"/>
        <v>116.20762711864407</v>
      </c>
      <c r="G154" s="94">
        <f t="shared" si="19"/>
        <v>59.238</v>
      </c>
    </row>
    <row r="155" spans="1:7" x14ac:dyDescent="0.25">
      <c r="A155" s="57" t="s">
        <v>309</v>
      </c>
      <c r="B155" s="57" t="s">
        <v>310</v>
      </c>
      <c r="C155" s="58">
        <f>C156+C157+C158+C159+C160</f>
        <v>7235.68</v>
      </c>
      <c r="D155" s="58">
        <f>SUM(D156:D160)</f>
        <v>5891</v>
      </c>
      <c r="E155" s="58">
        <f>E156+E157+E158+E159+E160</f>
        <v>8106.2400000000007</v>
      </c>
      <c r="F155" s="94">
        <f t="shared" si="20"/>
        <v>112.03148840191939</v>
      </c>
      <c r="G155" s="94">
        <f t="shared" si="19"/>
        <v>137.60380241045664</v>
      </c>
    </row>
    <row r="156" spans="1:7" x14ac:dyDescent="0.25">
      <c r="A156" s="57" t="s">
        <v>311</v>
      </c>
      <c r="B156" s="57" t="s">
        <v>312</v>
      </c>
      <c r="C156" s="58">
        <v>4215.3100000000004</v>
      </c>
      <c r="D156" s="58">
        <v>3293</v>
      </c>
      <c r="E156" s="58">
        <v>3839.01</v>
      </c>
      <c r="F156" s="94">
        <f t="shared" si="20"/>
        <v>91.073017168369589</v>
      </c>
      <c r="G156" s="94">
        <f t="shared" si="19"/>
        <v>116.58092924385059</v>
      </c>
    </row>
    <row r="157" spans="1:7" x14ac:dyDescent="0.25">
      <c r="A157" s="57" t="s">
        <v>313</v>
      </c>
      <c r="B157" s="57" t="s">
        <v>314</v>
      </c>
      <c r="C157" s="58">
        <v>2854.04</v>
      </c>
      <c r="D157" s="58">
        <v>2083</v>
      </c>
      <c r="E157" s="58">
        <v>3568.55</v>
      </c>
      <c r="F157" s="94">
        <f t="shared" si="20"/>
        <v>125.03503805132374</v>
      </c>
      <c r="G157" s="94">
        <f t="shared" si="19"/>
        <v>171.31781084973596</v>
      </c>
    </row>
    <row r="158" spans="1:7" x14ac:dyDescent="0.25">
      <c r="A158" s="57" t="s">
        <v>315</v>
      </c>
      <c r="B158" s="57" t="s">
        <v>316</v>
      </c>
      <c r="C158" s="58">
        <v>166.33</v>
      </c>
      <c r="D158" s="58">
        <v>465</v>
      </c>
      <c r="E158" s="58">
        <v>298.62</v>
      </c>
      <c r="F158" s="94">
        <f t="shared" si="20"/>
        <v>179.5346600132267</v>
      </c>
      <c r="G158" s="94">
        <f t="shared" si="19"/>
        <v>64.219354838709677</v>
      </c>
    </row>
    <row r="159" spans="1:7" x14ac:dyDescent="0.25">
      <c r="A159" s="57" t="s">
        <v>317</v>
      </c>
      <c r="B159" s="57" t="s">
        <v>318</v>
      </c>
      <c r="C159" s="58">
        <v>0</v>
      </c>
      <c r="D159" s="58">
        <v>0</v>
      </c>
      <c r="E159" s="58">
        <v>0</v>
      </c>
      <c r="F159" s="94">
        <v>0</v>
      </c>
      <c r="G159" s="94">
        <v>0</v>
      </c>
    </row>
    <row r="160" spans="1:7" x14ac:dyDescent="0.25">
      <c r="A160" s="57" t="s">
        <v>319</v>
      </c>
      <c r="B160" s="57" t="s">
        <v>320</v>
      </c>
      <c r="C160" s="58">
        <v>0</v>
      </c>
      <c r="D160" s="58">
        <v>50</v>
      </c>
      <c r="E160" s="58">
        <v>400.06</v>
      </c>
      <c r="F160" s="94">
        <v>0</v>
      </c>
      <c r="G160" s="94">
        <f t="shared" si="19"/>
        <v>800.12000000000012</v>
      </c>
    </row>
    <row r="161" spans="1:7" x14ac:dyDescent="0.25">
      <c r="A161" s="57" t="s">
        <v>321</v>
      </c>
      <c r="B161" s="57" t="s">
        <v>322</v>
      </c>
      <c r="C161" s="58">
        <f t="shared" ref="C161:D161" si="21">C162+C163</f>
        <v>5228.07</v>
      </c>
      <c r="D161" s="58">
        <f t="shared" si="21"/>
        <v>4778</v>
      </c>
      <c r="E161" s="58">
        <f>E162+E163</f>
        <v>3583.53</v>
      </c>
      <c r="F161" s="94">
        <f t="shared" si="20"/>
        <v>68.544032501477602</v>
      </c>
      <c r="G161" s="94">
        <f t="shared" si="19"/>
        <v>75.000627877773127</v>
      </c>
    </row>
    <row r="162" spans="1:7" x14ac:dyDescent="0.25">
      <c r="A162" s="57" t="s">
        <v>323</v>
      </c>
      <c r="B162" s="57" t="s">
        <v>324</v>
      </c>
      <c r="C162" s="58">
        <v>4778.07</v>
      </c>
      <c r="D162" s="58">
        <v>4778</v>
      </c>
      <c r="E162" s="58">
        <v>3583.53</v>
      </c>
      <c r="F162" s="94">
        <f t="shared" si="20"/>
        <v>74.999529098569099</v>
      </c>
      <c r="G162" s="94">
        <f t="shared" si="19"/>
        <v>75.000627877773127</v>
      </c>
    </row>
    <row r="163" spans="1:7" x14ac:dyDescent="0.25">
      <c r="A163" s="63">
        <v>32353</v>
      </c>
      <c r="B163" s="57" t="s">
        <v>534</v>
      </c>
      <c r="C163" s="58">
        <v>450</v>
      </c>
      <c r="D163" s="58">
        <v>0</v>
      </c>
      <c r="E163" s="58">
        <v>0</v>
      </c>
      <c r="F163" s="94">
        <f t="shared" si="20"/>
        <v>0</v>
      </c>
      <c r="G163" s="94">
        <v>0</v>
      </c>
    </row>
    <row r="164" spans="1:7" x14ac:dyDescent="0.25">
      <c r="A164" s="57" t="s">
        <v>325</v>
      </c>
      <c r="B164" s="57" t="s">
        <v>326</v>
      </c>
      <c r="C164" s="58">
        <f>C165+C166</f>
        <v>6292.47</v>
      </c>
      <c r="D164" s="58">
        <f>D165+D166</f>
        <v>3530</v>
      </c>
      <c r="E164" s="58">
        <f>E165+E166</f>
        <v>7361.27</v>
      </c>
      <c r="F164" s="94">
        <f t="shared" si="20"/>
        <v>116.9853809394403</v>
      </c>
      <c r="G164" s="94">
        <f t="shared" si="19"/>
        <v>208.53456090651559</v>
      </c>
    </row>
    <row r="165" spans="1:7" x14ac:dyDescent="0.25">
      <c r="A165" s="57" t="s">
        <v>327</v>
      </c>
      <c r="B165" s="57" t="s">
        <v>328</v>
      </c>
      <c r="C165" s="58">
        <v>6207.47</v>
      </c>
      <c r="D165" s="58">
        <v>3265</v>
      </c>
      <c r="E165" s="58">
        <v>5775.64</v>
      </c>
      <c r="F165" s="94">
        <f t="shared" si="20"/>
        <v>93.043381603133</v>
      </c>
      <c r="G165" s="94">
        <f t="shared" si="19"/>
        <v>176.8955589586524</v>
      </c>
    </row>
    <row r="166" spans="1:7" x14ac:dyDescent="0.25">
      <c r="A166" s="57" t="s">
        <v>329</v>
      </c>
      <c r="B166" s="57" t="s">
        <v>330</v>
      </c>
      <c r="C166" s="58">
        <v>85</v>
      </c>
      <c r="D166" s="58">
        <v>265</v>
      </c>
      <c r="E166" s="58">
        <v>1585.63</v>
      </c>
      <c r="F166" s="94">
        <f t="shared" si="20"/>
        <v>1865.4470588235295</v>
      </c>
      <c r="G166" s="94">
        <f t="shared" si="19"/>
        <v>598.35094339622651</v>
      </c>
    </row>
    <row r="167" spans="1:7" x14ac:dyDescent="0.25">
      <c r="A167" s="57" t="s">
        <v>331</v>
      </c>
      <c r="B167" s="57" t="s">
        <v>332</v>
      </c>
      <c r="C167" s="58">
        <f>C168+C169+C170+C171</f>
        <v>5853.76</v>
      </c>
      <c r="D167" s="58">
        <f>D168+D169+D170+D171</f>
        <v>9279</v>
      </c>
      <c r="E167" s="58">
        <f>E168+E169+E170+E171</f>
        <v>5771.51</v>
      </c>
      <c r="F167" s="94">
        <f t="shared" si="20"/>
        <v>98.594920188050068</v>
      </c>
      <c r="G167" s="94">
        <f t="shared" si="19"/>
        <v>62.199698243345189</v>
      </c>
    </row>
    <row r="168" spans="1:7" x14ac:dyDescent="0.25">
      <c r="A168" s="57" t="s">
        <v>333</v>
      </c>
      <c r="B168" s="57" t="s">
        <v>334</v>
      </c>
      <c r="C168" s="58">
        <v>0</v>
      </c>
      <c r="D168" s="58">
        <v>0</v>
      </c>
      <c r="E168" s="58">
        <v>0</v>
      </c>
      <c r="F168" s="94">
        <v>0</v>
      </c>
      <c r="G168" s="94">
        <v>0</v>
      </c>
    </row>
    <row r="169" spans="1:7" x14ac:dyDescent="0.25">
      <c r="A169" s="57" t="s">
        <v>335</v>
      </c>
      <c r="B169" s="57" t="s">
        <v>336</v>
      </c>
      <c r="C169" s="58">
        <v>5356.04</v>
      </c>
      <c r="D169" s="58">
        <v>8479</v>
      </c>
      <c r="E169" s="58">
        <v>4036.85</v>
      </c>
      <c r="F169" s="94">
        <f t="shared" si="20"/>
        <v>75.370049514193312</v>
      </c>
      <c r="G169" s="94">
        <f t="shared" si="19"/>
        <v>47.609977591697131</v>
      </c>
    </row>
    <row r="170" spans="1:7" x14ac:dyDescent="0.25">
      <c r="A170" s="57" t="s">
        <v>337</v>
      </c>
      <c r="B170" s="57" t="s">
        <v>338</v>
      </c>
      <c r="C170" s="58">
        <v>0</v>
      </c>
      <c r="D170" s="58">
        <v>0</v>
      </c>
      <c r="E170" s="58">
        <v>0</v>
      </c>
      <c r="F170" s="94">
        <v>0</v>
      </c>
      <c r="G170" s="94">
        <v>0</v>
      </c>
    </row>
    <row r="171" spans="1:7" x14ac:dyDescent="0.25">
      <c r="A171" s="57" t="s">
        <v>339</v>
      </c>
      <c r="B171" s="57" t="s">
        <v>340</v>
      </c>
      <c r="C171" s="58">
        <v>497.72</v>
      </c>
      <c r="D171" s="58">
        <v>800</v>
      </c>
      <c r="E171" s="58">
        <v>1734.66</v>
      </c>
      <c r="F171" s="94">
        <f t="shared" si="20"/>
        <v>348.52125693160809</v>
      </c>
      <c r="G171" s="94">
        <f t="shared" si="19"/>
        <v>216.83250000000004</v>
      </c>
    </row>
    <row r="172" spans="1:7" x14ac:dyDescent="0.25">
      <c r="A172" s="57" t="s">
        <v>341</v>
      </c>
      <c r="B172" s="57" t="s">
        <v>342</v>
      </c>
      <c r="C172" s="58">
        <f>C173</f>
        <v>3974.49</v>
      </c>
      <c r="D172" s="58">
        <f>D173</f>
        <v>1664</v>
      </c>
      <c r="E172" s="58">
        <f>E173</f>
        <v>6579.83</v>
      </c>
      <c r="F172" s="94">
        <f t="shared" si="20"/>
        <v>165.55155504228216</v>
      </c>
      <c r="G172" s="94">
        <f t="shared" si="19"/>
        <v>395.42247596153845</v>
      </c>
    </row>
    <row r="173" spans="1:7" x14ac:dyDescent="0.25">
      <c r="A173" s="57" t="s">
        <v>343</v>
      </c>
      <c r="B173" s="57" t="s">
        <v>344</v>
      </c>
      <c r="C173" s="58">
        <v>3974.49</v>
      </c>
      <c r="D173" s="58">
        <v>1664</v>
      </c>
      <c r="E173" s="58">
        <v>6579.83</v>
      </c>
      <c r="F173" s="94">
        <f t="shared" si="20"/>
        <v>165.55155504228216</v>
      </c>
      <c r="G173" s="94">
        <f t="shared" si="19"/>
        <v>395.42247596153845</v>
      </c>
    </row>
    <row r="174" spans="1:7" x14ac:dyDescent="0.25">
      <c r="A174" s="57" t="s">
        <v>345</v>
      </c>
      <c r="B174" s="57" t="s">
        <v>346</v>
      </c>
      <c r="C174" s="58">
        <f>C175+C176</f>
        <v>1168.45</v>
      </c>
      <c r="D174" s="58">
        <f>D175+D176</f>
        <v>400</v>
      </c>
      <c r="E174" s="58">
        <f>E175+E176</f>
        <v>294.8</v>
      </c>
      <c r="F174" s="94">
        <f t="shared" si="20"/>
        <v>25.230005562925246</v>
      </c>
      <c r="G174" s="94">
        <f t="shared" si="19"/>
        <v>73.7</v>
      </c>
    </row>
    <row r="175" spans="1:7" x14ac:dyDescent="0.25">
      <c r="A175" s="57" t="s">
        <v>347</v>
      </c>
      <c r="B175" s="57" t="s">
        <v>348</v>
      </c>
      <c r="C175" s="58">
        <v>814.6</v>
      </c>
      <c r="D175" s="58">
        <v>300</v>
      </c>
      <c r="E175" s="58">
        <v>294.8</v>
      </c>
      <c r="F175" s="94">
        <f t="shared" si="20"/>
        <v>36.189540878959001</v>
      </c>
      <c r="G175" s="94">
        <f t="shared" si="19"/>
        <v>98.266666666666666</v>
      </c>
    </row>
    <row r="176" spans="1:7" x14ac:dyDescent="0.25">
      <c r="A176" s="57" t="s">
        <v>349</v>
      </c>
      <c r="B176" s="57" t="s">
        <v>350</v>
      </c>
      <c r="C176" s="58">
        <v>353.85</v>
      </c>
      <c r="D176" s="58">
        <v>100</v>
      </c>
      <c r="E176" s="58">
        <v>0</v>
      </c>
      <c r="F176" s="94">
        <f t="shared" si="20"/>
        <v>0</v>
      </c>
      <c r="G176" s="94">
        <f t="shared" si="19"/>
        <v>0</v>
      </c>
    </row>
    <row r="177" spans="1:7" x14ac:dyDescent="0.25">
      <c r="A177" s="57" t="s">
        <v>351</v>
      </c>
      <c r="B177" s="57" t="s">
        <v>352</v>
      </c>
      <c r="C177" s="58">
        <f>C178</f>
        <v>0</v>
      </c>
      <c r="D177" s="58">
        <f>D178</f>
        <v>0</v>
      </c>
      <c r="E177" s="58">
        <f>E178</f>
        <v>0</v>
      </c>
      <c r="F177" s="94">
        <v>0</v>
      </c>
      <c r="G177" s="94">
        <v>0</v>
      </c>
    </row>
    <row r="178" spans="1:7" x14ac:dyDescent="0.25">
      <c r="A178" s="57" t="s">
        <v>353</v>
      </c>
      <c r="B178" s="57" t="s">
        <v>352</v>
      </c>
      <c r="C178" s="58">
        <f>C179+C180</f>
        <v>0</v>
      </c>
      <c r="D178" s="58">
        <f>D179+D180</f>
        <v>0</v>
      </c>
      <c r="E178" s="58">
        <f>E179+E180</f>
        <v>0</v>
      </c>
      <c r="F178" s="94">
        <v>0</v>
      </c>
      <c r="G178" s="94">
        <v>0</v>
      </c>
    </row>
    <row r="179" spans="1:7" x14ac:dyDescent="0.25">
      <c r="A179" s="57" t="s">
        <v>354</v>
      </c>
      <c r="B179" s="57" t="s">
        <v>355</v>
      </c>
      <c r="C179" s="58">
        <v>0</v>
      </c>
      <c r="D179" s="58">
        <v>0</v>
      </c>
      <c r="E179" s="58">
        <v>0</v>
      </c>
      <c r="F179" s="94">
        <v>0</v>
      </c>
      <c r="G179" s="94">
        <v>0</v>
      </c>
    </row>
    <row r="180" spans="1:7" x14ac:dyDescent="0.25">
      <c r="A180" s="57" t="s">
        <v>356</v>
      </c>
      <c r="B180" s="57" t="s">
        <v>357</v>
      </c>
      <c r="C180" s="58">
        <v>0</v>
      </c>
      <c r="D180" s="58">
        <v>0</v>
      </c>
      <c r="E180" s="58">
        <v>0</v>
      </c>
      <c r="F180" s="94">
        <v>0</v>
      </c>
      <c r="G180" s="94">
        <v>0</v>
      </c>
    </row>
    <row r="181" spans="1:7" x14ac:dyDescent="0.25">
      <c r="A181" s="57" t="s">
        <v>358</v>
      </c>
      <c r="B181" s="57" t="s">
        <v>359</v>
      </c>
      <c r="C181" s="58">
        <f>C182+C187+C189+C191+C197+C199</f>
        <v>27365.18</v>
      </c>
      <c r="D181" s="58">
        <f>D182+D187+D189+D191+D197+D199</f>
        <v>28238.85</v>
      </c>
      <c r="E181" s="58">
        <f>E182+E187+E189+E191+E197+E199</f>
        <v>31111.519999999997</v>
      </c>
      <c r="F181" s="94">
        <f t="shared" si="20"/>
        <v>113.69017123220091</v>
      </c>
      <c r="G181" s="94">
        <f t="shared" si="19"/>
        <v>110.17275845156584</v>
      </c>
    </row>
    <row r="182" spans="1:7" x14ac:dyDescent="0.25">
      <c r="A182" s="57" t="s">
        <v>360</v>
      </c>
      <c r="B182" s="57" t="s">
        <v>361</v>
      </c>
      <c r="C182" s="58">
        <f>C183+C184+C185+C186</f>
        <v>9306.99</v>
      </c>
      <c r="D182" s="58">
        <f>D183+D184+D185+D186</f>
        <v>6624</v>
      </c>
      <c r="E182" s="58">
        <f>E183+E184+E185+E186</f>
        <v>10862.46</v>
      </c>
      <c r="F182" s="94">
        <f t="shared" si="20"/>
        <v>116.71292222297434</v>
      </c>
      <c r="G182" s="94">
        <f t="shared" si="19"/>
        <v>163.98641304347825</v>
      </c>
    </row>
    <row r="183" spans="1:7" x14ac:dyDescent="0.25">
      <c r="A183" s="57" t="s">
        <v>362</v>
      </c>
      <c r="B183" s="57" t="s">
        <v>363</v>
      </c>
      <c r="C183" s="58">
        <v>1249.32</v>
      </c>
      <c r="D183" s="58">
        <v>1050</v>
      </c>
      <c r="E183" s="58">
        <v>0</v>
      </c>
      <c r="F183" s="94">
        <f t="shared" si="20"/>
        <v>0</v>
      </c>
      <c r="G183" s="94">
        <f t="shared" si="19"/>
        <v>0</v>
      </c>
    </row>
    <row r="184" spans="1:7" x14ac:dyDescent="0.25">
      <c r="A184" s="57" t="s">
        <v>364</v>
      </c>
      <c r="B184" s="57" t="s">
        <v>365</v>
      </c>
      <c r="C184" s="58">
        <v>5543.58</v>
      </c>
      <c r="D184" s="58">
        <v>2215</v>
      </c>
      <c r="E184" s="58">
        <v>10696.06</v>
      </c>
      <c r="F184" s="94">
        <f t="shared" si="20"/>
        <v>192.94499222524072</v>
      </c>
      <c r="G184" s="94">
        <f t="shared" si="19"/>
        <v>482.89209932279908</v>
      </c>
    </row>
    <row r="185" spans="1:7" x14ac:dyDescent="0.25">
      <c r="A185" s="57" t="s">
        <v>366</v>
      </c>
      <c r="B185" s="57" t="s">
        <v>367</v>
      </c>
      <c r="C185" s="58">
        <v>2514.09</v>
      </c>
      <c r="D185" s="58">
        <v>3359</v>
      </c>
      <c r="E185" s="58">
        <v>166.4</v>
      </c>
      <c r="F185" s="94">
        <f t="shared" si="20"/>
        <v>6.6186970235751303</v>
      </c>
      <c r="G185" s="94">
        <f t="shared" si="19"/>
        <v>4.9538553140815722</v>
      </c>
    </row>
    <row r="186" spans="1:7" x14ac:dyDescent="0.25">
      <c r="A186" s="63">
        <v>32924</v>
      </c>
      <c r="B186" s="57" t="s">
        <v>368</v>
      </c>
      <c r="C186" s="58">
        <v>0</v>
      </c>
      <c r="D186" s="58">
        <v>0</v>
      </c>
      <c r="E186" s="58">
        <v>0</v>
      </c>
      <c r="F186" s="94">
        <v>0</v>
      </c>
      <c r="G186" s="94">
        <v>0</v>
      </c>
    </row>
    <row r="187" spans="1:7" x14ac:dyDescent="0.25">
      <c r="A187" s="57" t="s">
        <v>369</v>
      </c>
      <c r="B187" s="57" t="s">
        <v>370</v>
      </c>
      <c r="C187" s="58">
        <f>C188</f>
        <v>1085.04</v>
      </c>
      <c r="D187" s="58">
        <f>D188</f>
        <v>1658</v>
      </c>
      <c r="E187" s="58">
        <f>E188</f>
        <v>1228.0899999999999</v>
      </c>
      <c r="F187" s="94">
        <f t="shared" si="20"/>
        <v>113.18384575683847</v>
      </c>
      <c r="G187" s="94">
        <f t="shared" si="19"/>
        <v>74.070566948130264</v>
      </c>
    </row>
    <row r="188" spans="1:7" x14ac:dyDescent="0.25">
      <c r="A188" s="57" t="s">
        <v>371</v>
      </c>
      <c r="B188" s="57" t="s">
        <v>370</v>
      </c>
      <c r="C188" s="58">
        <v>1085.04</v>
      </c>
      <c r="D188" s="58">
        <v>1658</v>
      </c>
      <c r="E188" s="58">
        <v>1228.0899999999999</v>
      </c>
      <c r="F188" s="94">
        <f t="shared" si="20"/>
        <v>113.18384575683847</v>
      </c>
      <c r="G188" s="94">
        <f t="shared" si="19"/>
        <v>74.070566948130264</v>
      </c>
    </row>
    <row r="189" spans="1:7" x14ac:dyDescent="0.25">
      <c r="A189" s="57" t="s">
        <v>372</v>
      </c>
      <c r="B189" s="57" t="s">
        <v>373</v>
      </c>
      <c r="C189" s="58">
        <f>C190</f>
        <v>732.36</v>
      </c>
      <c r="D189" s="58">
        <f>D190</f>
        <v>633</v>
      </c>
      <c r="E189" s="58">
        <f>E190</f>
        <v>871</v>
      </c>
      <c r="F189" s="94">
        <f t="shared" si="20"/>
        <v>118.93058058878148</v>
      </c>
      <c r="G189" s="94">
        <f t="shared" si="19"/>
        <v>137.59873617693523</v>
      </c>
    </row>
    <row r="190" spans="1:7" x14ac:dyDescent="0.25">
      <c r="A190" s="57" t="s">
        <v>374</v>
      </c>
      <c r="B190" s="57" t="s">
        <v>375</v>
      </c>
      <c r="C190" s="58">
        <v>732.36</v>
      </c>
      <c r="D190" s="58">
        <v>633</v>
      </c>
      <c r="E190" s="58">
        <v>871</v>
      </c>
      <c r="F190" s="94">
        <f t="shared" si="20"/>
        <v>118.93058058878148</v>
      </c>
      <c r="G190" s="94">
        <f t="shared" si="19"/>
        <v>137.59873617693523</v>
      </c>
    </row>
    <row r="191" spans="1:7" x14ac:dyDescent="0.25">
      <c r="A191" s="57" t="s">
        <v>376</v>
      </c>
      <c r="B191" s="57" t="s">
        <v>377</v>
      </c>
      <c r="C191" s="58">
        <f>C192+C195+C196+C194+C193</f>
        <v>6191.3</v>
      </c>
      <c r="D191" s="58">
        <f t="shared" ref="D191:E191" si="22">D192+D195+D196+D194+D193</f>
        <v>6849</v>
      </c>
      <c r="E191" s="58">
        <f t="shared" si="22"/>
        <v>7435.71</v>
      </c>
      <c r="F191" s="94">
        <f t="shared" si="20"/>
        <v>120.0993329349248</v>
      </c>
      <c r="G191" s="94">
        <f t="shared" si="19"/>
        <v>108.56636005256242</v>
      </c>
    </row>
    <row r="192" spans="1:7" x14ac:dyDescent="0.25">
      <c r="A192" s="57" t="s">
        <v>378</v>
      </c>
      <c r="B192" s="57" t="s">
        <v>379</v>
      </c>
      <c r="C192" s="58">
        <v>182.51</v>
      </c>
      <c r="D192" s="58">
        <v>199</v>
      </c>
      <c r="E192" s="58">
        <v>214</v>
      </c>
      <c r="F192" s="94">
        <f t="shared" si="20"/>
        <v>117.25384910415868</v>
      </c>
      <c r="G192" s="94">
        <f t="shared" si="19"/>
        <v>107.53768844221105</v>
      </c>
    </row>
    <row r="193" spans="1:7" x14ac:dyDescent="0.25">
      <c r="A193" s="63">
        <v>32953</v>
      </c>
      <c r="B193" s="57" t="s">
        <v>553</v>
      </c>
      <c r="C193" s="58">
        <v>0</v>
      </c>
      <c r="D193" s="58">
        <v>0</v>
      </c>
      <c r="E193" s="58">
        <v>156.80000000000001</v>
      </c>
      <c r="F193" s="94">
        <v>0</v>
      </c>
      <c r="G193" s="94">
        <v>0</v>
      </c>
    </row>
    <row r="194" spans="1:7" x14ac:dyDescent="0.25">
      <c r="A194" s="63">
        <v>32954</v>
      </c>
      <c r="B194" s="57" t="s">
        <v>380</v>
      </c>
      <c r="C194" s="58">
        <v>132.69999999999999</v>
      </c>
      <c r="D194" s="58">
        <v>0</v>
      </c>
      <c r="E194" s="58">
        <v>0</v>
      </c>
      <c r="F194" s="94">
        <f t="shared" si="20"/>
        <v>0</v>
      </c>
      <c r="G194" s="94">
        <v>0</v>
      </c>
    </row>
    <row r="195" spans="1:7" x14ac:dyDescent="0.25">
      <c r="A195" s="57" t="s">
        <v>381</v>
      </c>
      <c r="B195" s="57" t="s">
        <v>382</v>
      </c>
      <c r="C195" s="58">
        <v>5796</v>
      </c>
      <c r="D195" s="58">
        <v>6500</v>
      </c>
      <c r="E195" s="58">
        <v>6906</v>
      </c>
      <c r="F195" s="94">
        <f t="shared" si="20"/>
        <v>119.1511387163561</v>
      </c>
      <c r="G195" s="94">
        <f t="shared" si="19"/>
        <v>106.24615384615386</v>
      </c>
    </row>
    <row r="196" spans="1:7" x14ac:dyDescent="0.25">
      <c r="A196" s="57" t="s">
        <v>383</v>
      </c>
      <c r="B196" s="57" t="s">
        <v>380</v>
      </c>
      <c r="C196" s="58">
        <v>80.09</v>
      </c>
      <c r="D196" s="58">
        <v>150</v>
      </c>
      <c r="E196" s="58">
        <v>158.91</v>
      </c>
      <c r="F196" s="94">
        <f t="shared" si="20"/>
        <v>198.41428393057811</v>
      </c>
      <c r="G196" s="94">
        <f t="shared" si="19"/>
        <v>105.93999999999998</v>
      </c>
    </row>
    <row r="197" spans="1:7" x14ac:dyDescent="0.25">
      <c r="A197" s="57" t="s">
        <v>384</v>
      </c>
      <c r="B197" s="57" t="s">
        <v>385</v>
      </c>
      <c r="C197" s="58">
        <f>C198</f>
        <v>5648.59</v>
      </c>
      <c r="D197" s="58">
        <f>D198</f>
        <v>11147.85</v>
      </c>
      <c r="E197" s="58">
        <f>E198</f>
        <v>1999.54</v>
      </c>
      <c r="F197" s="94">
        <f t="shared" si="20"/>
        <v>35.398922562975891</v>
      </c>
      <c r="G197" s="94">
        <f t="shared" si="19"/>
        <v>17.936552788205798</v>
      </c>
    </row>
    <row r="198" spans="1:7" x14ac:dyDescent="0.25">
      <c r="A198" s="57" t="s">
        <v>386</v>
      </c>
      <c r="B198" s="57" t="s">
        <v>385</v>
      </c>
      <c r="C198" s="58">
        <v>5648.59</v>
      </c>
      <c r="D198" s="58">
        <v>11147.85</v>
      </c>
      <c r="E198" s="58">
        <v>1999.54</v>
      </c>
      <c r="F198" s="94">
        <f t="shared" si="20"/>
        <v>35.398922562975891</v>
      </c>
      <c r="G198" s="94">
        <f t="shared" si="19"/>
        <v>17.936552788205798</v>
      </c>
    </row>
    <row r="199" spans="1:7" x14ac:dyDescent="0.25">
      <c r="A199" s="57" t="s">
        <v>387</v>
      </c>
      <c r="B199" s="57" t="s">
        <v>359</v>
      </c>
      <c r="C199" s="58">
        <f>C200+C201</f>
        <v>4400.9000000000005</v>
      </c>
      <c r="D199" s="58">
        <f>D200+D201</f>
        <v>1327</v>
      </c>
      <c r="E199" s="58">
        <f>E200+E201</f>
        <v>8714.7199999999993</v>
      </c>
      <c r="F199" s="94">
        <f t="shared" si="20"/>
        <v>198.02131382217269</v>
      </c>
      <c r="G199" s="94">
        <f t="shared" si="19"/>
        <v>656.72343632253205</v>
      </c>
    </row>
    <row r="200" spans="1:7" x14ac:dyDescent="0.25">
      <c r="A200" s="57" t="s">
        <v>388</v>
      </c>
      <c r="B200" s="57" t="s">
        <v>389</v>
      </c>
      <c r="C200" s="58">
        <v>93.27</v>
      </c>
      <c r="D200" s="58">
        <v>0</v>
      </c>
      <c r="E200" s="58">
        <v>80</v>
      </c>
      <c r="F200" s="94">
        <f t="shared" si="20"/>
        <v>85.772488474321861</v>
      </c>
      <c r="G200" s="94">
        <v>0</v>
      </c>
    </row>
    <row r="201" spans="1:7" x14ac:dyDescent="0.25">
      <c r="A201" s="57" t="s">
        <v>390</v>
      </c>
      <c r="B201" s="57" t="s">
        <v>359</v>
      </c>
      <c r="C201" s="58">
        <v>4307.63</v>
      </c>
      <c r="D201" s="58">
        <v>1327</v>
      </c>
      <c r="E201" s="58">
        <v>8634.7199999999993</v>
      </c>
      <c r="F201" s="94">
        <f t="shared" si="20"/>
        <v>200.45175653433554</v>
      </c>
      <c r="G201" s="94">
        <f t="shared" si="19"/>
        <v>650.69480030143177</v>
      </c>
    </row>
    <row r="202" spans="1:7" x14ac:dyDescent="0.25">
      <c r="A202" s="53" t="s">
        <v>391</v>
      </c>
      <c r="B202" s="53" t="s">
        <v>392</v>
      </c>
      <c r="C202" s="65">
        <f>C203+C206</f>
        <v>5410.68</v>
      </c>
      <c r="D202" s="65">
        <f>D203+D206</f>
        <v>15946.189999999999</v>
      </c>
      <c r="E202" s="65">
        <f>E203+E206</f>
        <v>4856.21</v>
      </c>
      <c r="F202" s="94">
        <f t="shared" si="20"/>
        <v>89.752304701072688</v>
      </c>
      <c r="G202" s="94">
        <f t="shared" si="19"/>
        <v>30.453732208132479</v>
      </c>
    </row>
    <row r="203" spans="1:7" x14ac:dyDescent="0.25">
      <c r="A203" s="57" t="s">
        <v>393</v>
      </c>
      <c r="B203" s="57" t="s">
        <v>394</v>
      </c>
      <c r="C203" s="58">
        <f t="shared" ref="C203:E204" si="23">C204</f>
        <v>601.08000000000004</v>
      </c>
      <c r="D203" s="58">
        <f t="shared" si="23"/>
        <v>877.54</v>
      </c>
      <c r="E203" s="58">
        <f t="shared" si="23"/>
        <v>363.21</v>
      </c>
      <c r="F203" s="94">
        <f t="shared" si="20"/>
        <v>60.426232780994205</v>
      </c>
      <c r="G203" s="94">
        <f t="shared" si="19"/>
        <v>41.389566287576635</v>
      </c>
    </row>
    <row r="204" spans="1:7" x14ac:dyDescent="0.25">
      <c r="A204" s="57" t="s">
        <v>395</v>
      </c>
      <c r="B204" s="57" t="s">
        <v>396</v>
      </c>
      <c r="C204" s="58">
        <f t="shared" si="23"/>
        <v>601.08000000000004</v>
      </c>
      <c r="D204" s="58">
        <f t="shared" si="23"/>
        <v>877.54</v>
      </c>
      <c r="E204" s="58">
        <f t="shared" si="23"/>
        <v>363.21</v>
      </c>
      <c r="F204" s="94">
        <f t="shared" si="20"/>
        <v>60.426232780994205</v>
      </c>
      <c r="G204" s="94">
        <f t="shared" si="19"/>
        <v>41.389566287576635</v>
      </c>
    </row>
    <row r="205" spans="1:7" x14ac:dyDescent="0.25">
      <c r="A205" s="57" t="s">
        <v>397</v>
      </c>
      <c r="B205" s="57" t="s">
        <v>398</v>
      </c>
      <c r="C205" s="58">
        <v>601.08000000000004</v>
      </c>
      <c r="D205" s="58">
        <v>877.54</v>
      </c>
      <c r="E205" s="58">
        <v>363.21</v>
      </c>
      <c r="F205" s="94">
        <f t="shared" si="20"/>
        <v>60.426232780994205</v>
      </c>
      <c r="G205" s="94">
        <f t="shared" si="19"/>
        <v>41.389566287576635</v>
      </c>
    </row>
    <row r="206" spans="1:7" x14ac:dyDescent="0.25">
      <c r="A206" s="57" t="s">
        <v>399</v>
      </c>
      <c r="B206" s="57" t="s">
        <v>400</v>
      </c>
      <c r="C206" s="58">
        <f>C207+C209</f>
        <v>4809.6000000000004</v>
      </c>
      <c r="D206" s="58">
        <f>D207+D209</f>
        <v>15068.65</v>
      </c>
      <c r="E206" s="58">
        <f>E207+E209</f>
        <v>4493</v>
      </c>
      <c r="F206" s="94">
        <f t="shared" si="20"/>
        <v>93.41733200266134</v>
      </c>
      <c r="G206" s="94">
        <f t="shared" si="19"/>
        <v>29.816871451656251</v>
      </c>
    </row>
    <row r="207" spans="1:7" x14ac:dyDescent="0.25">
      <c r="A207" s="57" t="s">
        <v>401</v>
      </c>
      <c r="B207" s="57" t="s">
        <v>402</v>
      </c>
      <c r="C207" s="58">
        <f>C208</f>
        <v>1296.71</v>
      </c>
      <c r="D207" s="58">
        <f>D208</f>
        <v>1132</v>
      </c>
      <c r="E207" s="58">
        <f>E208</f>
        <v>911.52</v>
      </c>
      <c r="F207" s="94">
        <f t="shared" si="20"/>
        <v>70.294823052185919</v>
      </c>
      <c r="G207" s="94">
        <f t="shared" si="19"/>
        <v>80.522968197879848</v>
      </c>
    </row>
    <row r="208" spans="1:7" x14ac:dyDescent="0.25">
      <c r="A208" s="57" t="s">
        <v>403</v>
      </c>
      <c r="B208" s="57" t="s">
        <v>404</v>
      </c>
      <c r="C208" s="58">
        <v>1296.71</v>
      </c>
      <c r="D208" s="58">
        <v>1132</v>
      </c>
      <c r="E208" s="58">
        <v>911.52</v>
      </c>
      <c r="F208" s="94">
        <f t="shared" si="20"/>
        <v>70.294823052185919</v>
      </c>
      <c r="G208" s="94">
        <f t="shared" si="19"/>
        <v>80.522968197879848</v>
      </c>
    </row>
    <row r="209" spans="1:7" x14ac:dyDescent="0.25">
      <c r="A209" s="57" t="s">
        <v>405</v>
      </c>
      <c r="B209" s="57" t="s">
        <v>406</v>
      </c>
      <c r="C209" s="58">
        <f>C210+C211+C212+C213</f>
        <v>3512.8900000000003</v>
      </c>
      <c r="D209" s="58">
        <f>D210+D211+D212+D213</f>
        <v>13936.65</v>
      </c>
      <c r="E209" s="58">
        <f>E210+E211+E212+E213</f>
        <v>3581.48</v>
      </c>
      <c r="F209" s="94">
        <f t="shared" si="20"/>
        <v>101.95252342088708</v>
      </c>
      <c r="G209" s="94">
        <f t="shared" si="19"/>
        <v>25.698284738441444</v>
      </c>
    </row>
    <row r="210" spans="1:7" x14ac:dyDescent="0.25">
      <c r="A210" s="57" t="s">
        <v>407</v>
      </c>
      <c r="B210" s="57" t="s">
        <v>408</v>
      </c>
      <c r="C210" s="58">
        <v>41.01</v>
      </c>
      <c r="D210" s="58">
        <v>0</v>
      </c>
      <c r="E210" s="58">
        <v>92.94</v>
      </c>
      <c r="F210" s="94">
        <f t="shared" si="20"/>
        <v>226.62765179224581</v>
      </c>
      <c r="G210" s="94">
        <v>0</v>
      </c>
    </row>
    <row r="211" spans="1:7" x14ac:dyDescent="0.25">
      <c r="A211" s="57" t="s">
        <v>409</v>
      </c>
      <c r="B211" s="57" t="s">
        <v>410</v>
      </c>
      <c r="C211" s="58">
        <v>579.53</v>
      </c>
      <c r="D211" s="58">
        <v>0</v>
      </c>
      <c r="E211" s="58">
        <v>1182.81</v>
      </c>
      <c r="F211" s="94">
        <f t="shared" si="20"/>
        <v>204.09814849964624</v>
      </c>
      <c r="G211" s="94">
        <v>0</v>
      </c>
    </row>
    <row r="212" spans="1:7" x14ac:dyDescent="0.25">
      <c r="A212" s="57" t="s">
        <v>411</v>
      </c>
      <c r="B212" s="57" t="s">
        <v>412</v>
      </c>
      <c r="C212" s="58">
        <v>70.45</v>
      </c>
      <c r="D212" s="58">
        <v>13936.65</v>
      </c>
      <c r="E212" s="58">
        <v>333.54</v>
      </c>
      <c r="F212" s="94">
        <f t="shared" si="20"/>
        <v>473.44215755855214</v>
      </c>
      <c r="G212" s="94">
        <f t="shared" ref="G212:G259" si="24">E212/D212*100</f>
        <v>2.3932580641689358</v>
      </c>
    </row>
    <row r="213" spans="1:7" x14ac:dyDescent="0.25">
      <c r="A213" s="57" t="s">
        <v>413</v>
      </c>
      <c r="B213" s="57" t="s">
        <v>414</v>
      </c>
      <c r="C213" s="58">
        <v>2821.9</v>
      </c>
      <c r="D213" s="58">
        <v>0</v>
      </c>
      <c r="E213" s="58">
        <v>1972.19</v>
      </c>
      <c r="F213" s="94">
        <f t="shared" si="20"/>
        <v>69.888727453134408</v>
      </c>
      <c r="G213" s="94">
        <v>0</v>
      </c>
    </row>
    <row r="214" spans="1:7" x14ac:dyDescent="0.25">
      <c r="A214" s="53" t="s">
        <v>415</v>
      </c>
      <c r="B214" s="53" t="s">
        <v>416</v>
      </c>
      <c r="C214" s="65">
        <f t="shared" ref="C214:D216" si="25">C215</f>
        <v>0</v>
      </c>
      <c r="D214" s="65">
        <f t="shared" si="25"/>
        <v>1500</v>
      </c>
      <c r="E214" s="65">
        <f>E215</f>
        <v>1218.75</v>
      </c>
      <c r="F214" s="94">
        <v>0</v>
      </c>
      <c r="G214" s="94">
        <f t="shared" si="24"/>
        <v>81.25</v>
      </c>
    </row>
    <row r="215" spans="1:7" x14ac:dyDescent="0.25">
      <c r="A215" s="61" t="s">
        <v>417</v>
      </c>
      <c r="B215" s="61" t="s">
        <v>125</v>
      </c>
      <c r="C215" s="58">
        <f t="shared" si="25"/>
        <v>0</v>
      </c>
      <c r="D215" s="58">
        <f t="shared" si="25"/>
        <v>1500</v>
      </c>
      <c r="E215" s="58">
        <f>E216</f>
        <v>1218.75</v>
      </c>
      <c r="F215" s="94">
        <v>0</v>
      </c>
      <c r="G215" s="94">
        <f t="shared" si="24"/>
        <v>81.25</v>
      </c>
    </row>
    <row r="216" spans="1:7" x14ac:dyDescent="0.25">
      <c r="A216" s="61" t="s">
        <v>418</v>
      </c>
      <c r="B216" s="61" t="s">
        <v>419</v>
      </c>
      <c r="C216" s="58">
        <f t="shared" si="25"/>
        <v>0</v>
      </c>
      <c r="D216" s="58">
        <f t="shared" si="25"/>
        <v>1500</v>
      </c>
      <c r="E216" s="58">
        <f>E217</f>
        <v>1218.75</v>
      </c>
      <c r="F216" s="94">
        <v>0</v>
      </c>
      <c r="G216" s="94">
        <f t="shared" si="24"/>
        <v>81.25</v>
      </c>
    </row>
    <row r="217" spans="1:7" x14ac:dyDescent="0.25">
      <c r="A217" s="61" t="s">
        <v>420</v>
      </c>
      <c r="B217" s="61" t="s">
        <v>421</v>
      </c>
      <c r="C217" s="58">
        <v>0</v>
      </c>
      <c r="D217" s="58">
        <v>1500</v>
      </c>
      <c r="E217" s="58">
        <v>1218.75</v>
      </c>
      <c r="F217" s="94">
        <v>0</v>
      </c>
      <c r="G217" s="94">
        <f t="shared" si="24"/>
        <v>81.25</v>
      </c>
    </row>
    <row r="218" spans="1:7" x14ac:dyDescent="0.25">
      <c r="A218" s="55" t="s">
        <v>422</v>
      </c>
      <c r="B218" s="55" t="s">
        <v>423</v>
      </c>
      <c r="C218" s="56">
        <f>C219+C223+C251</f>
        <v>30879.060000000005</v>
      </c>
      <c r="D218" s="56">
        <f>D219+D223+D251</f>
        <v>1527594</v>
      </c>
      <c r="E218" s="56">
        <f>E219+E223+E251</f>
        <v>1762317.33</v>
      </c>
      <c r="F218" s="94">
        <f t="shared" ref="F218:F259" si="26">E218/C218*100</f>
        <v>5707.1599005928283</v>
      </c>
      <c r="G218" s="94">
        <f t="shared" si="24"/>
        <v>115.36555720957271</v>
      </c>
    </row>
    <row r="219" spans="1:7" x14ac:dyDescent="0.25">
      <c r="A219" s="103">
        <v>41</v>
      </c>
      <c r="B219" s="53" t="s">
        <v>6</v>
      </c>
      <c r="C219" s="67">
        <f t="shared" ref="C219:E221" si="27">C220</f>
        <v>545</v>
      </c>
      <c r="D219" s="67">
        <f t="shared" si="27"/>
        <v>545</v>
      </c>
      <c r="E219" s="67">
        <f t="shared" si="27"/>
        <v>545</v>
      </c>
      <c r="F219" s="94">
        <f t="shared" si="26"/>
        <v>100</v>
      </c>
      <c r="G219" s="94">
        <f t="shared" si="24"/>
        <v>100</v>
      </c>
    </row>
    <row r="220" spans="1:7" x14ac:dyDescent="0.25">
      <c r="A220" s="60">
        <v>412</v>
      </c>
      <c r="B220" s="57" t="s">
        <v>424</v>
      </c>
      <c r="C220" s="59">
        <f t="shared" si="27"/>
        <v>545</v>
      </c>
      <c r="D220" s="59">
        <f t="shared" si="27"/>
        <v>545</v>
      </c>
      <c r="E220" s="59">
        <f t="shared" si="27"/>
        <v>545</v>
      </c>
      <c r="F220" s="94">
        <f t="shared" si="26"/>
        <v>100</v>
      </c>
      <c r="G220" s="94">
        <f t="shared" si="24"/>
        <v>100</v>
      </c>
    </row>
    <row r="221" spans="1:7" x14ac:dyDescent="0.25">
      <c r="A221" s="60">
        <v>4123</v>
      </c>
      <c r="B221" s="57" t="s">
        <v>424</v>
      </c>
      <c r="C221" s="59">
        <f t="shared" si="27"/>
        <v>545</v>
      </c>
      <c r="D221" s="59">
        <f t="shared" si="27"/>
        <v>545</v>
      </c>
      <c r="E221" s="59">
        <f>E222</f>
        <v>545</v>
      </c>
      <c r="F221" s="94">
        <f t="shared" si="26"/>
        <v>100</v>
      </c>
      <c r="G221" s="94">
        <f t="shared" si="24"/>
        <v>100</v>
      </c>
    </row>
    <row r="222" spans="1:7" x14ac:dyDescent="0.25">
      <c r="A222" s="60">
        <v>41231</v>
      </c>
      <c r="B222" s="57" t="s">
        <v>425</v>
      </c>
      <c r="C222" s="59">
        <v>545</v>
      </c>
      <c r="D222" s="59">
        <v>545</v>
      </c>
      <c r="E222" s="59">
        <v>545</v>
      </c>
      <c r="F222" s="94">
        <f t="shared" si="26"/>
        <v>100</v>
      </c>
      <c r="G222" s="94">
        <f t="shared" si="24"/>
        <v>100</v>
      </c>
    </row>
    <row r="223" spans="1:7" x14ac:dyDescent="0.25">
      <c r="A223" s="102" t="s">
        <v>426</v>
      </c>
      <c r="B223" s="102" t="s">
        <v>427</v>
      </c>
      <c r="C223" s="67">
        <f>C224+C227+C242+C245+C248</f>
        <v>25299.060000000005</v>
      </c>
      <c r="D223" s="67">
        <f>D224+D227+D242+D245+D248</f>
        <v>57049</v>
      </c>
      <c r="E223" s="67">
        <f>E224+E227+E242+E245+E248</f>
        <v>31273</v>
      </c>
      <c r="F223" s="94">
        <f t="shared" si="26"/>
        <v>123.61328839885748</v>
      </c>
      <c r="G223" s="94">
        <f t="shared" si="24"/>
        <v>54.817788217146671</v>
      </c>
    </row>
    <row r="224" spans="1:7" x14ac:dyDescent="0.25">
      <c r="A224" t="s">
        <v>428</v>
      </c>
      <c r="B224" t="s">
        <v>429</v>
      </c>
      <c r="C224" s="59">
        <f t="shared" ref="C224:E225" si="28">C225</f>
        <v>0</v>
      </c>
      <c r="D224" s="59">
        <f t="shared" si="28"/>
        <v>21101.759999999998</v>
      </c>
      <c r="E224" s="59">
        <f t="shared" si="28"/>
        <v>0</v>
      </c>
      <c r="F224" s="94">
        <v>0</v>
      </c>
      <c r="G224" s="94">
        <f t="shared" si="24"/>
        <v>0</v>
      </c>
    </row>
    <row r="225" spans="1:7" x14ac:dyDescent="0.25">
      <c r="A225" t="s">
        <v>430</v>
      </c>
      <c r="B225" t="s">
        <v>431</v>
      </c>
      <c r="C225" s="59">
        <f t="shared" si="28"/>
        <v>0</v>
      </c>
      <c r="D225" s="59">
        <f t="shared" si="28"/>
        <v>21101.759999999998</v>
      </c>
      <c r="E225" s="59">
        <f t="shared" si="28"/>
        <v>0</v>
      </c>
      <c r="F225" s="94">
        <v>0</v>
      </c>
      <c r="G225" s="94">
        <f t="shared" si="24"/>
        <v>0</v>
      </c>
    </row>
    <row r="226" spans="1:7" x14ac:dyDescent="0.25">
      <c r="A226" t="s">
        <v>432</v>
      </c>
      <c r="B226" t="s">
        <v>433</v>
      </c>
      <c r="C226" s="59">
        <v>0</v>
      </c>
      <c r="D226" s="59">
        <v>21101.759999999998</v>
      </c>
      <c r="E226" s="59">
        <v>0</v>
      </c>
      <c r="F226" s="94">
        <v>0</v>
      </c>
      <c r="G226" s="94">
        <f t="shared" si="24"/>
        <v>0</v>
      </c>
    </row>
    <row r="227" spans="1:7" x14ac:dyDescent="0.25">
      <c r="A227" t="s">
        <v>434</v>
      </c>
      <c r="B227" t="s">
        <v>435</v>
      </c>
      <c r="C227" s="59">
        <f>C228+C231+C233+C235+C238</f>
        <v>23163.800000000003</v>
      </c>
      <c r="D227" s="59">
        <f>D228+D231+D233+D235+D238</f>
        <v>23665.239999999998</v>
      </c>
      <c r="E227" s="59">
        <f>E228+E231+E233+E235+E238</f>
        <v>17062.25</v>
      </c>
      <c r="F227" s="94">
        <f t="shared" si="26"/>
        <v>73.659114653036198</v>
      </c>
      <c r="G227" s="94">
        <f t="shared" si="24"/>
        <v>72.098360295522042</v>
      </c>
    </row>
    <row r="228" spans="1:7" x14ac:dyDescent="0.25">
      <c r="A228" t="s">
        <v>436</v>
      </c>
      <c r="B228" t="s">
        <v>437</v>
      </c>
      <c r="C228" s="59">
        <f>C229+C230</f>
        <v>11961.7</v>
      </c>
      <c r="D228" s="59">
        <f>D229+D230</f>
        <v>12800</v>
      </c>
      <c r="E228" s="59">
        <f>E229+E230</f>
        <v>3212.25</v>
      </c>
      <c r="F228" s="94">
        <f t="shared" si="26"/>
        <v>26.854460486385712</v>
      </c>
      <c r="G228" s="94">
        <f t="shared" si="24"/>
        <v>25.095703125</v>
      </c>
    </row>
    <row r="229" spans="1:7" x14ac:dyDescent="0.25">
      <c r="A229" t="s">
        <v>438</v>
      </c>
      <c r="B229" t="s">
        <v>439</v>
      </c>
      <c r="C229" s="59">
        <v>3508.7</v>
      </c>
      <c r="D229" s="59">
        <v>3200</v>
      </c>
      <c r="E229" s="59">
        <v>3212.25</v>
      </c>
      <c r="F229" s="94">
        <f t="shared" si="26"/>
        <v>91.55100179553682</v>
      </c>
      <c r="G229" s="94">
        <f t="shared" si="24"/>
        <v>100.3828125</v>
      </c>
    </row>
    <row r="230" spans="1:7" x14ac:dyDescent="0.25">
      <c r="A230" t="s">
        <v>440</v>
      </c>
      <c r="B230" t="s">
        <v>441</v>
      </c>
      <c r="C230" s="59">
        <v>8453</v>
      </c>
      <c r="D230" s="59">
        <v>9600</v>
      </c>
      <c r="E230" s="59">
        <v>0</v>
      </c>
      <c r="F230" s="94">
        <f t="shared" si="26"/>
        <v>0</v>
      </c>
      <c r="G230" s="94">
        <f t="shared" si="24"/>
        <v>0</v>
      </c>
    </row>
    <row r="231" spans="1:7" x14ac:dyDescent="0.25">
      <c r="A231" t="s">
        <v>442</v>
      </c>
      <c r="B231" t="s">
        <v>443</v>
      </c>
      <c r="C231" s="59">
        <f>C232</f>
        <v>0</v>
      </c>
      <c r="D231" s="59">
        <f>D232</f>
        <v>0</v>
      </c>
      <c r="E231" s="59">
        <f>E232</f>
        <v>0</v>
      </c>
      <c r="F231" s="94">
        <v>0</v>
      </c>
      <c r="G231" s="94">
        <v>0</v>
      </c>
    </row>
    <row r="232" spans="1:7" x14ac:dyDescent="0.25">
      <c r="A232" t="s">
        <v>444</v>
      </c>
      <c r="B232" t="s">
        <v>445</v>
      </c>
      <c r="C232" s="59">
        <v>0</v>
      </c>
      <c r="D232" s="59">
        <v>0</v>
      </c>
      <c r="E232" s="59">
        <v>0</v>
      </c>
      <c r="F232" s="94">
        <v>0</v>
      </c>
      <c r="G232" s="94">
        <v>0</v>
      </c>
    </row>
    <row r="233" spans="1:7" x14ac:dyDescent="0.25">
      <c r="A233" t="s">
        <v>446</v>
      </c>
      <c r="B233" t="s">
        <v>447</v>
      </c>
      <c r="C233" s="59">
        <f>C234</f>
        <v>0</v>
      </c>
      <c r="D233" s="59">
        <f>D234</f>
        <v>0</v>
      </c>
      <c r="E233" s="59">
        <f>E234</f>
        <v>0</v>
      </c>
      <c r="F233" s="94">
        <v>0</v>
      </c>
      <c r="G233" s="94">
        <v>0</v>
      </c>
    </row>
    <row r="234" spans="1:7" x14ac:dyDescent="0.25">
      <c r="A234" t="s">
        <v>448</v>
      </c>
      <c r="B234" t="s">
        <v>449</v>
      </c>
      <c r="C234" s="59">
        <v>0</v>
      </c>
      <c r="D234" s="59">
        <v>0</v>
      </c>
      <c r="E234" s="59">
        <v>0</v>
      </c>
      <c r="F234" s="94">
        <v>0</v>
      </c>
      <c r="G234" s="94">
        <v>0</v>
      </c>
    </row>
    <row r="235" spans="1:7" x14ac:dyDescent="0.25">
      <c r="A235" t="s">
        <v>450</v>
      </c>
      <c r="B235" t="s">
        <v>451</v>
      </c>
      <c r="C235" s="59">
        <f>C236+C237</f>
        <v>5959.56</v>
      </c>
      <c r="D235" s="59">
        <f>D236+D237</f>
        <v>5200</v>
      </c>
      <c r="E235" s="59">
        <f>E236+E237</f>
        <v>0</v>
      </c>
      <c r="F235" s="94">
        <f t="shared" si="26"/>
        <v>0</v>
      </c>
      <c r="G235" s="94">
        <f>E235/D235*100</f>
        <v>0</v>
      </c>
    </row>
    <row r="236" spans="1:7" x14ac:dyDescent="0.25">
      <c r="A236" t="s">
        <v>452</v>
      </c>
      <c r="B236" t="s">
        <v>453</v>
      </c>
      <c r="C236" s="59">
        <v>0</v>
      </c>
      <c r="D236" s="59">
        <v>0</v>
      </c>
      <c r="E236" s="59">
        <v>0</v>
      </c>
      <c r="F236" s="94">
        <v>0</v>
      </c>
      <c r="G236" s="94">
        <v>0</v>
      </c>
    </row>
    <row r="237" spans="1:7" x14ac:dyDescent="0.25">
      <c r="A237" t="s">
        <v>454</v>
      </c>
      <c r="B237" t="s">
        <v>455</v>
      </c>
      <c r="C237" s="59">
        <v>5959.56</v>
      </c>
      <c r="D237" s="59">
        <v>5200</v>
      </c>
      <c r="E237" s="59">
        <v>0</v>
      </c>
      <c r="F237" s="94">
        <f t="shared" si="26"/>
        <v>0</v>
      </c>
      <c r="G237" s="94">
        <f t="shared" si="24"/>
        <v>0</v>
      </c>
    </row>
    <row r="238" spans="1:7" x14ac:dyDescent="0.25">
      <c r="A238" t="s">
        <v>456</v>
      </c>
      <c r="B238" t="s">
        <v>457</v>
      </c>
      <c r="C238" s="59">
        <f>C239+C240+C241</f>
        <v>5242.54</v>
      </c>
      <c r="D238" s="59">
        <f t="shared" ref="D238:E238" si="29">D239+D240+D241</f>
        <v>5665.24</v>
      </c>
      <c r="E238" s="59">
        <f t="shared" si="29"/>
        <v>13850</v>
      </c>
      <c r="F238" s="94">
        <f t="shared" si="26"/>
        <v>264.18491799776444</v>
      </c>
      <c r="G238" s="94">
        <f t="shared" si="24"/>
        <v>244.47331445799296</v>
      </c>
    </row>
    <row r="239" spans="1:7" x14ac:dyDescent="0.25">
      <c r="A239" t="s">
        <v>458</v>
      </c>
      <c r="B239" t="s">
        <v>459</v>
      </c>
      <c r="C239" s="59">
        <v>5242.54</v>
      </c>
      <c r="D239" s="59">
        <v>5665.24</v>
      </c>
      <c r="E239" s="59">
        <v>0</v>
      </c>
      <c r="F239" s="94">
        <f t="shared" si="26"/>
        <v>0</v>
      </c>
      <c r="G239" s="94">
        <f t="shared" si="24"/>
        <v>0</v>
      </c>
    </row>
    <row r="240" spans="1:7" x14ac:dyDescent="0.25">
      <c r="A240" t="s">
        <v>460</v>
      </c>
      <c r="B240" t="s">
        <v>461</v>
      </c>
      <c r="C240" s="59">
        <v>0</v>
      </c>
      <c r="D240" s="59">
        <v>0</v>
      </c>
      <c r="E240" s="59">
        <v>0</v>
      </c>
      <c r="F240" s="94">
        <v>0</v>
      </c>
      <c r="G240" s="94">
        <v>0</v>
      </c>
    </row>
    <row r="241" spans="1:7" x14ac:dyDescent="0.25">
      <c r="A241" t="s">
        <v>462</v>
      </c>
      <c r="B241" t="s">
        <v>463</v>
      </c>
      <c r="C241" s="59">
        <v>0</v>
      </c>
      <c r="D241" s="59">
        <v>0</v>
      </c>
      <c r="E241" s="59">
        <v>13850</v>
      </c>
      <c r="F241" s="94">
        <v>0</v>
      </c>
      <c r="G241" s="94">
        <v>0</v>
      </c>
    </row>
    <row r="242" spans="1:7" x14ac:dyDescent="0.25">
      <c r="A242" t="s">
        <v>464</v>
      </c>
      <c r="B242" t="s">
        <v>465</v>
      </c>
      <c r="C242" s="59">
        <f t="shared" ref="C242:E243" si="30">C243</f>
        <v>0</v>
      </c>
      <c r="D242" s="59">
        <f t="shared" si="30"/>
        <v>0</v>
      </c>
      <c r="E242" s="59">
        <f t="shared" si="30"/>
        <v>0</v>
      </c>
      <c r="F242" s="94">
        <v>0</v>
      </c>
      <c r="G242" s="94">
        <v>0</v>
      </c>
    </row>
    <row r="243" spans="1:7" x14ac:dyDescent="0.25">
      <c r="A243" t="s">
        <v>466</v>
      </c>
      <c r="B243" t="s">
        <v>467</v>
      </c>
      <c r="C243" s="59">
        <f t="shared" si="30"/>
        <v>0</v>
      </c>
      <c r="D243" s="59">
        <f t="shared" si="30"/>
        <v>0</v>
      </c>
      <c r="E243" s="59">
        <f t="shared" si="30"/>
        <v>0</v>
      </c>
      <c r="F243" s="94">
        <v>0</v>
      </c>
      <c r="G243" s="94">
        <v>0</v>
      </c>
    </row>
    <row r="244" spans="1:7" x14ac:dyDescent="0.25">
      <c r="A244" t="s">
        <v>468</v>
      </c>
      <c r="B244" t="s">
        <v>469</v>
      </c>
      <c r="C244" s="59">
        <v>0</v>
      </c>
      <c r="D244" s="59">
        <v>0</v>
      </c>
      <c r="E244" s="59">
        <v>0</v>
      </c>
      <c r="F244" s="94">
        <v>0</v>
      </c>
      <c r="G244" s="94">
        <v>0</v>
      </c>
    </row>
    <row r="245" spans="1:7" x14ac:dyDescent="0.25">
      <c r="A245" t="s">
        <v>470</v>
      </c>
      <c r="B245" t="s">
        <v>471</v>
      </c>
      <c r="C245" s="59">
        <f t="shared" ref="C245:E246" si="31">C246</f>
        <v>2135.2600000000002</v>
      </c>
      <c r="D245" s="59">
        <f t="shared" si="31"/>
        <v>12282</v>
      </c>
      <c r="E245" s="59">
        <f t="shared" si="31"/>
        <v>14210.75</v>
      </c>
      <c r="F245" s="94">
        <f t="shared" si="26"/>
        <v>665.52785140919605</v>
      </c>
      <c r="G245" s="94">
        <f t="shared" si="24"/>
        <v>115.70387559029473</v>
      </c>
    </row>
    <row r="246" spans="1:7" x14ac:dyDescent="0.25">
      <c r="A246" t="s">
        <v>472</v>
      </c>
      <c r="B246" t="s">
        <v>473</v>
      </c>
      <c r="C246" s="59">
        <f t="shared" si="31"/>
        <v>2135.2600000000002</v>
      </c>
      <c r="D246" s="59">
        <f t="shared" si="31"/>
        <v>12282</v>
      </c>
      <c r="E246" s="59">
        <f t="shared" si="31"/>
        <v>14210.75</v>
      </c>
      <c r="F246" s="94">
        <f t="shared" si="26"/>
        <v>665.52785140919605</v>
      </c>
      <c r="G246" s="94">
        <f t="shared" si="24"/>
        <v>115.70387559029473</v>
      </c>
    </row>
    <row r="247" spans="1:7" x14ac:dyDescent="0.25">
      <c r="A247" t="s">
        <v>474</v>
      </c>
      <c r="B247" t="s">
        <v>473</v>
      </c>
      <c r="C247" s="59">
        <v>2135.2600000000002</v>
      </c>
      <c r="D247" s="59">
        <v>12282</v>
      </c>
      <c r="E247" s="59">
        <v>14210.75</v>
      </c>
      <c r="F247" s="94">
        <f t="shared" si="26"/>
        <v>665.52785140919605</v>
      </c>
      <c r="G247" s="94">
        <f t="shared" si="24"/>
        <v>115.70387559029473</v>
      </c>
    </row>
    <row r="248" spans="1:7" x14ac:dyDescent="0.25">
      <c r="A248" t="s">
        <v>475</v>
      </c>
      <c r="B248" t="s">
        <v>476</v>
      </c>
      <c r="C248" s="59">
        <f t="shared" ref="C248:E249" si="32">C249</f>
        <v>0</v>
      </c>
      <c r="D248" s="59">
        <f t="shared" si="32"/>
        <v>0</v>
      </c>
      <c r="E248" s="59">
        <f t="shared" si="32"/>
        <v>0</v>
      </c>
      <c r="F248" s="94">
        <v>0</v>
      </c>
      <c r="G248" s="94">
        <v>0</v>
      </c>
    </row>
    <row r="249" spans="1:7" x14ac:dyDescent="0.25">
      <c r="A249" t="s">
        <v>477</v>
      </c>
      <c r="B249" t="s">
        <v>478</v>
      </c>
      <c r="C249" s="59">
        <f t="shared" si="32"/>
        <v>0</v>
      </c>
      <c r="D249" s="59">
        <f t="shared" si="32"/>
        <v>0</v>
      </c>
      <c r="E249" s="59">
        <f t="shared" si="32"/>
        <v>0</v>
      </c>
      <c r="F249" s="94">
        <v>0</v>
      </c>
      <c r="G249" s="94">
        <v>0</v>
      </c>
    </row>
    <row r="250" spans="1:7" x14ac:dyDescent="0.25">
      <c r="A250" t="s">
        <v>479</v>
      </c>
      <c r="B250" t="s">
        <v>478</v>
      </c>
      <c r="C250" s="59">
        <v>0</v>
      </c>
      <c r="D250" s="59">
        <v>0</v>
      </c>
      <c r="E250" s="59">
        <v>0</v>
      </c>
      <c r="F250" s="94">
        <v>0</v>
      </c>
      <c r="G250" s="94">
        <v>0</v>
      </c>
    </row>
    <row r="251" spans="1:7" x14ac:dyDescent="0.25">
      <c r="A251" s="103">
        <v>45</v>
      </c>
      <c r="B251" s="102" t="s">
        <v>535</v>
      </c>
      <c r="C251" s="67">
        <f>C252</f>
        <v>5035</v>
      </c>
      <c r="D251" s="67">
        <f t="shared" ref="D251:E253" si="33">D252</f>
        <v>1470000</v>
      </c>
      <c r="E251" s="67">
        <f t="shared" si="33"/>
        <v>1730499.33</v>
      </c>
      <c r="F251" s="94">
        <f t="shared" si="26"/>
        <v>34369.40079443893</v>
      </c>
      <c r="G251" s="94">
        <f t="shared" si="24"/>
        <v>117.72104285714286</v>
      </c>
    </row>
    <row r="252" spans="1:7" x14ac:dyDescent="0.25">
      <c r="A252" s="60">
        <v>451</v>
      </c>
      <c r="B252" t="s">
        <v>536</v>
      </c>
      <c r="C252" s="59">
        <f>C253</f>
        <v>5035</v>
      </c>
      <c r="D252" s="59">
        <f t="shared" si="33"/>
        <v>1470000</v>
      </c>
      <c r="E252" s="59">
        <f t="shared" si="33"/>
        <v>1730499.33</v>
      </c>
      <c r="F252" s="94">
        <f t="shared" si="26"/>
        <v>34369.40079443893</v>
      </c>
      <c r="G252" s="94">
        <f t="shared" si="24"/>
        <v>117.72104285714286</v>
      </c>
    </row>
    <row r="253" spans="1:7" x14ac:dyDescent="0.25">
      <c r="A253" s="60">
        <v>4511</v>
      </c>
      <c r="B253" t="s">
        <v>536</v>
      </c>
      <c r="C253" s="59">
        <f>C254</f>
        <v>5035</v>
      </c>
      <c r="D253" s="59">
        <f t="shared" si="33"/>
        <v>1470000</v>
      </c>
      <c r="E253" s="59">
        <f t="shared" si="33"/>
        <v>1730499.33</v>
      </c>
      <c r="F253" s="94">
        <f t="shared" si="26"/>
        <v>34369.40079443893</v>
      </c>
      <c r="G253" s="94">
        <f t="shared" si="24"/>
        <v>117.72104285714286</v>
      </c>
    </row>
    <row r="254" spans="1:7" x14ac:dyDescent="0.25">
      <c r="A254" s="60">
        <v>45111</v>
      </c>
      <c r="B254" t="s">
        <v>536</v>
      </c>
      <c r="C254" s="59">
        <v>5035</v>
      </c>
      <c r="D254" s="59">
        <v>1470000</v>
      </c>
      <c r="E254" s="59">
        <v>1730499.33</v>
      </c>
      <c r="F254" s="94">
        <f t="shared" si="26"/>
        <v>34369.40079443893</v>
      </c>
      <c r="G254" s="94">
        <f t="shared" si="24"/>
        <v>117.72104285714286</v>
      </c>
    </row>
    <row r="255" spans="1:7" x14ac:dyDescent="0.25">
      <c r="A255" s="55" t="s">
        <v>480</v>
      </c>
      <c r="B255" s="55" t="s">
        <v>481</v>
      </c>
      <c r="C255" s="56">
        <f t="shared" ref="C255:D258" si="34">C256</f>
        <v>4217.3999999999996</v>
      </c>
      <c r="D255" s="56">
        <f t="shared" si="34"/>
        <v>3940.92</v>
      </c>
      <c r="E255" s="56">
        <f>E256</f>
        <v>4455.2700000000004</v>
      </c>
      <c r="F255" s="94">
        <f t="shared" si="26"/>
        <v>105.64020486555701</v>
      </c>
      <c r="G255" s="94">
        <f t="shared" si="24"/>
        <v>113.05152096464785</v>
      </c>
    </row>
    <row r="256" spans="1:7" x14ac:dyDescent="0.25">
      <c r="A256" s="102" t="s">
        <v>482</v>
      </c>
      <c r="B256" s="102" t="s">
        <v>483</v>
      </c>
      <c r="C256" s="67">
        <f t="shared" si="34"/>
        <v>4217.3999999999996</v>
      </c>
      <c r="D256" s="67">
        <f t="shared" si="34"/>
        <v>3940.92</v>
      </c>
      <c r="E256" s="67">
        <f>E257</f>
        <v>4455.2700000000004</v>
      </c>
      <c r="F256" s="94">
        <f t="shared" si="26"/>
        <v>105.64020486555701</v>
      </c>
      <c r="G256" s="94">
        <f t="shared" si="24"/>
        <v>113.05152096464785</v>
      </c>
    </row>
    <row r="257" spans="1:7" x14ac:dyDescent="0.25">
      <c r="A257" t="s">
        <v>484</v>
      </c>
      <c r="B257" t="s">
        <v>485</v>
      </c>
      <c r="C257" s="59">
        <f t="shared" si="34"/>
        <v>4217.3999999999996</v>
      </c>
      <c r="D257" s="59">
        <f t="shared" si="34"/>
        <v>3940.92</v>
      </c>
      <c r="E257" s="59">
        <f>E258</f>
        <v>4455.2700000000004</v>
      </c>
      <c r="F257" s="94">
        <f t="shared" si="26"/>
        <v>105.64020486555701</v>
      </c>
      <c r="G257" s="94">
        <f t="shared" si="24"/>
        <v>113.05152096464785</v>
      </c>
    </row>
    <row r="258" spans="1:7" x14ac:dyDescent="0.25">
      <c r="A258" t="s">
        <v>486</v>
      </c>
      <c r="B258" t="s">
        <v>487</v>
      </c>
      <c r="C258" s="59">
        <f t="shared" si="34"/>
        <v>4217.3999999999996</v>
      </c>
      <c r="D258" s="59">
        <f t="shared" si="34"/>
        <v>3940.92</v>
      </c>
      <c r="E258" s="59">
        <f>E259</f>
        <v>4455.2700000000004</v>
      </c>
      <c r="F258" s="94">
        <f t="shared" si="26"/>
        <v>105.64020486555701</v>
      </c>
      <c r="G258" s="94">
        <f t="shared" si="24"/>
        <v>113.05152096464785</v>
      </c>
    </row>
    <row r="259" spans="1:7" x14ac:dyDescent="0.25">
      <c r="A259" t="s">
        <v>488</v>
      </c>
      <c r="B259" t="s">
        <v>489</v>
      </c>
      <c r="C259" s="59">
        <v>4217.3999999999996</v>
      </c>
      <c r="D259" s="59">
        <v>3940.92</v>
      </c>
      <c r="E259" s="59">
        <v>4455.2700000000004</v>
      </c>
      <c r="F259" s="94">
        <f t="shared" si="26"/>
        <v>105.64020486555701</v>
      </c>
      <c r="G259" s="94">
        <f t="shared" si="24"/>
        <v>113.05152096464785</v>
      </c>
    </row>
  </sheetData>
  <mergeCells count="6">
    <mergeCell ref="A80:B80"/>
    <mergeCell ref="A1:G1"/>
    <mergeCell ref="A3:G3"/>
    <mergeCell ref="A5:G5"/>
    <mergeCell ref="A7:G7"/>
    <mergeCell ref="A12:B12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4" workbookViewId="0">
      <selection activeCell="D11" sqref="D11"/>
    </sheetView>
  </sheetViews>
  <sheetFormatPr defaultRowHeight="15" x14ac:dyDescent="0.25"/>
  <cols>
    <col min="1" max="6" width="25.28515625" customWidth="1"/>
    <col min="8" max="8" width="11.7109375" bestFit="1" customWidth="1"/>
  </cols>
  <sheetData>
    <row r="1" spans="1:8" ht="42" customHeight="1" x14ac:dyDescent="0.25">
      <c r="A1" s="154" t="s">
        <v>557</v>
      </c>
      <c r="B1" s="154"/>
      <c r="C1" s="154"/>
      <c r="D1" s="154"/>
      <c r="E1" s="154"/>
      <c r="F1" s="154"/>
    </row>
    <row r="2" spans="1:8" ht="18" customHeight="1" x14ac:dyDescent="0.25">
      <c r="A2" s="21"/>
      <c r="B2" s="21"/>
      <c r="C2" s="21"/>
      <c r="D2" s="21"/>
      <c r="E2" s="21"/>
      <c r="F2" s="21"/>
    </row>
    <row r="3" spans="1:8" ht="15.75" customHeight="1" x14ac:dyDescent="0.25">
      <c r="A3" s="154" t="s">
        <v>17</v>
      </c>
      <c r="B3" s="154"/>
      <c r="C3" s="154"/>
      <c r="D3" s="154"/>
      <c r="E3" s="154"/>
      <c r="F3" s="154"/>
    </row>
    <row r="4" spans="1:8" ht="18" x14ac:dyDescent="0.25">
      <c r="B4" s="21"/>
      <c r="C4" s="21"/>
      <c r="D4" s="21"/>
      <c r="E4" s="5"/>
      <c r="F4" s="5"/>
    </row>
    <row r="5" spans="1:8" ht="18" customHeight="1" x14ac:dyDescent="0.25">
      <c r="A5" s="154" t="s">
        <v>3</v>
      </c>
      <c r="B5" s="154"/>
      <c r="C5" s="154"/>
      <c r="D5" s="154"/>
      <c r="E5" s="154"/>
      <c r="F5" s="154"/>
    </row>
    <row r="6" spans="1:8" ht="18" x14ac:dyDescent="0.25">
      <c r="A6" s="21"/>
      <c r="B6" s="21"/>
      <c r="C6" s="21"/>
      <c r="D6" s="21"/>
      <c r="E6" s="5"/>
      <c r="F6" s="5"/>
    </row>
    <row r="7" spans="1:8" ht="15.75" customHeight="1" x14ac:dyDescent="0.25">
      <c r="A7" s="154" t="s">
        <v>36</v>
      </c>
      <c r="B7" s="154"/>
      <c r="C7" s="154"/>
      <c r="D7" s="154"/>
      <c r="E7" s="154"/>
      <c r="F7" s="154"/>
    </row>
    <row r="8" spans="1:8" ht="18" x14ac:dyDescent="0.25">
      <c r="A8" s="21"/>
      <c r="B8" s="21"/>
      <c r="C8" s="21"/>
      <c r="D8" s="21"/>
      <c r="E8" s="5"/>
      <c r="F8" s="5"/>
    </row>
    <row r="9" spans="1:8" x14ac:dyDescent="0.25">
      <c r="A9" s="17" t="s">
        <v>38</v>
      </c>
      <c r="B9" s="105" t="s">
        <v>532</v>
      </c>
      <c r="C9" s="106" t="s">
        <v>546</v>
      </c>
      <c r="D9" s="106" t="s">
        <v>549</v>
      </c>
      <c r="E9" s="17" t="s">
        <v>527</v>
      </c>
      <c r="F9" s="17" t="s">
        <v>527</v>
      </c>
    </row>
    <row r="10" spans="1:8" x14ac:dyDescent="0.25">
      <c r="A10" s="33" t="s">
        <v>0</v>
      </c>
      <c r="B10" s="104">
        <f>SUM(B11:B16)</f>
        <v>3506787.81</v>
      </c>
      <c r="C10" s="104">
        <f t="shared" ref="C10:D10" si="0">SUM(C11:C16)</f>
        <v>4266404.66</v>
      </c>
      <c r="D10" s="104">
        <f t="shared" si="0"/>
        <v>5555750.6600000001</v>
      </c>
      <c r="E10" s="92">
        <f>D10/B10*100</f>
        <v>158.42848102064093</v>
      </c>
      <c r="F10" s="92">
        <f>D10/C10*100</f>
        <v>130.22090267452501</v>
      </c>
      <c r="H10" s="59"/>
    </row>
    <row r="11" spans="1:8" x14ac:dyDescent="0.25">
      <c r="A11" s="22" t="s">
        <v>521</v>
      </c>
      <c r="B11" s="93">
        <v>35811.74</v>
      </c>
      <c r="C11" s="93">
        <v>182195.41</v>
      </c>
      <c r="D11" s="93">
        <v>1343398.25</v>
      </c>
      <c r="E11" s="92">
        <f t="shared" ref="E11:E13" si="1">D11/B11*100</f>
        <v>3751.278910212126</v>
      </c>
      <c r="F11" s="92">
        <f t="shared" ref="F11:F13" si="2">D11/C11*100</f>
        <v>737.33923922671818</v>
      </c>
      <c r="H11" s="59"/>
    </row>
    <row r="12" spans="1:8" x14ac:dyDescent="0.25">
      <c r="A12" s="22" t="s">
        <v>522</v>
      </c>
      <c r="B12" s="93">
        <v>83537.55</v>
      </c>
      <c r="C12" s="93">
        <v>45040</v>
      </c>
      <c r="D12" s="93">
        <v>58487.29</v>
      </c>
      <c r="E12" s="92">
        <f t="shared" si="1"/>
        <v>70.013173716490357</v>
      </c>
      <c r="F12" s="92">
        <f t="shared" si="2"/>
        <v>129.85632770870336</v>
      </c>
      <c r="H12" s="59"/>
    </row>
    <row r="13" spans="1:8" x14ac:dyDescent="0.25">
      <c r="A13" s="22" t="s">
        <v>523</v>
      </c>
      <c r="B13" s="93">
        <v>3386396.75</v>
      </c>
      <c r="C13" s="93">
        <v>4039169.25</v>
      </c>
      <c r="D13" s="93">
        <v>4135493.05</v>
      </c>
      <c r="E13" s="92">
        <f t="shared" si="1"/>
        <v>122.12074825550194</v>
      </c>
      <c r="F13" s="92">
        <f t="shared" si="2"/>
        <v>102.3847428527537</v>
      </c>
      <c r="H13" s="59"/>
    </row>
    <row r="14" spans="1:8" x14ac:dyDescent="0.25">
      <c r="A14" s="22" t="s">
        <v>524</v>
      </c>
      <c r="B14" s="93">
        <v>1041.77</v>
      </c>
      <c r="C14" s="93">
        <v>0</v>
      </c>
      <c r="D14" s="93">
        <v>18372.07</v>
      </c>
      <c r="E14" s="92">
        <v>0</v>
      </c>
      <c r="F14" s="92">
        <v>0</v>
      </c>
      <c r="H14" s="59"/>
    </row>
    <row r="15" spans="1:8" ht="25.5" x14ac:dyDescent="0.25">
      <c r="A15" s="22" t="s">
        <v>525</v>
      </c>
      <c r="B15" s="93">
        <v>0</v>
      </c>
      <c r="C15" s="93">
        <v>0</v>
      </c>
      <c r="D15" s="93">
        <v>0</v>
      </c>
      <c r="E15" s="92">
        <v>0</v>
      </c>
      <c r="F15" s="92">
        <v>0</v>
      </c>
      <c r="H15" s="59"/>
    </row>
    <row r="16" spans="1:8" ht="38.25" x14ac:dyDescent="0.25">
      <c r="A16" s="89" t="s">
        <v>526</v>
      </c>
      <c r="B16" s="72">
        <v>0</v>
      </c>
      <c r="C16" s="72">
        <v>0</v>
      </c>
      <c r="D16" s="72">
        <v>0</v>
      </c>
      <c r="E16" s="92">
        <v>0</v>
      </c>
      <c r="F16" s="92">
        <v>0</v>
      </c>
      <c r="H16" s="59"/>
    </row>
    <row r="18" spans="1:6" ht="15.75" customHeight="1" x14ac:dyDescent="0.25">
      <c r="A18" s="154" t="s">
        <v>37</v>
      </c>
      <c r="B18" s="154"/>
      <c r="C18" s="154"/>
      <c r="D18" s="154"/>
      <c r="E18" s="154"/>
      <c r="F18" s="154"/>
    </row>
    <row r="19" spans="1:6" ht="18" x14ac:dyDescent="0.25">
      <c r="A19" s="21"/>
      <c r="B19" s="21"/>
      <c r="C19" s="21"/>
      <c r="D19" s="21"/>
      <c r="E19" s="5"/>
      <c r="F19" s="5"/>
    </row>
    <row r="20" spans="1:6" x14ac:dyDescent="0.25">
      <c r="A20" s="17" t="s">
        <v>38</v>
      </c>
      <c r="B20" s="105" t="s">
        <v>532</v>
      </c>
      <c r="C20" s="106" t="s">
        <v>546</v>
      </c>
      <c r="D20" s="106" t="s">
        <v>549</v>
      </c>
      <c r="E20" s="17" t="s">
        <v>527</v>
      </c>
      <c r="F20" s="17" t="s">
        <v>527</v>
      </c>
    </row>
    <row r="21" spans="1:6" x14ac:dyDescent="0.25">
      <c r="A21" s="33" t="s">
        <v>1</v>
      </c>
      <c r="B21" s="104">
        <f>SUM(B22:B27)</f>
        <v>3494863.08</v>
      </c>
      <c r="C21" s="104">
        <f>SUM(C22:C27)</f>
        <v>4266404.66</v>
      </c>
      <c r="D21" s="104">
        <f t="shared" ref="D21" si="3">SUM(D22:D27)</f>
        <v>5856374.3799999999</v>
      </c>
      <c r="E21" s="92">
        <f>D21/B21*100</f>
        <v>167.57092469556775</v>
      </c>
      <c r="F21" s="92">
        <f>D21/C21*100</f>
        <v>137.26720380996395</v>
      </c>
    </row>
    <row r="22" spans="1:6" ht="15.75" customHeight="1" x14ac:dyDescent="0.25">
      <c r="A22" s="22" t="s">
        <v>521</v>
      </c>
      <c r="B22" s="71">
        <v>35811.74</v>
      </c>
      <c r="C22" s="72">
        <v>182195.41</v>
      </c>
      <c r="D22" s="72">
        <v>959405.05</v>
      </c>
      <c r="E22" s="92">
        <f t="shared" ref="E22:E24" si="4">D22/B22*100</f>
        <v>2679.0238340834603</v>
      </c>
      <c r="F22" s="92">
        <f t="shared" ref="F22:F24" si="5">D22/C22*100</f>
        <v>526.58025248824879</v>
      </c>
    </row>
    <row r="23" spans="1:6" x14ac:dyDescent="0.25">
      <c r="A23" s="22" t="s">
        <v>522</v>
      </c>
      <c r="B23" s="71">
        <v>99444.69</v>
      </c>
      <c r="C23" s="72">
        <v>45040</v>
      </c>
      <c r="D23" s="72">
        <v>79841.83</v>
      </c>
      <c r="E23" s="92">
        <f t="shared" si="4"/>
        <v>80.287675490767782</v>
      </c>
      <c r="F23" s="92">
        <f t="shared" si="5"/>
        <v>177.26871669626999</v>
      </c>
    </row>
    <row r="24" spans="1:6" x14ac:dyDescent="0.25">
      <c r="A24" s="22" t="s">
        <v>523</v>
      </c>
      <c r="B24" s="71">
        <v>3359606.65</v>
      </c>
      <c r="C24" s="72">
        <v>4039169.25</v>
      </c>
      <c r="D24" s="72">
        <v>4796002</v>
      </c>
      <c r="E24" s="92">
        <f t="shared" si="4"/>
        <v>142.75486685323713</v>
      </c>
      <c r="F24" s="92">
        <f t="shared" si="5"/>
        <v>118.73733689173831</v>
      </c>
    </row>
    <row r="25" spans="1:6" x14ac:dyDescent="0.25">
      <c r="A25" s="22" t="s">
        <v>524</v>
      </c>
      <c r="B25" s="71">
        <v>0</v>
      </c>
      <c r="C25" s="72">
        <v>0</v>
      </c>
      <c r="D25" s="72">
        <v>21125.5</v>
      </c>
      <c r="E25" s="92">
        <v>0</v>
      </c>
      <c r="F25" s="92">
        <v>0</v>
      </c>
    </row>
    <row r="26" spans="1:6" ht="25.5" x14ac:dyDescent="0.25">
      <c r="A26" s="22" t="s">
        <v>525</v>
      </c>
      <c r="B26" s="71">
        <v>0</v>
      </c>
      <c r="C26" s="72">
        <v>0</v>
      </c>
      <c r="D26" s="72">
        <v>0</v>
      </c>
      <c r="E26" s="92">
        <v>0</v>
      </c>
      <c r="F26" s="92">
        <v>0</v>
      </c>
    </row>
    <row r="27" spans="1:6" ht="38.25" x14ac:dyDescent="0.25">
      <c r="A27" s="89" t="s">
        <v>526</v>
      </c>
      <c r="B27" s="71">
        <v>0</v>
      </c>
      <c r="C27" s="72">
        <v>0</v>
      </c>
      <c r="D27" s="72">
        <v>0</v>
      </c>
      <c r="E27" s="92">
        <v>0</v>
      </c>
      <c r="F27" s="92">
        <v>0</v>
      </c>
    </row>
  </sheetData>
  <mergeCells count="5">
    <mergeCell ref="A1:F1"/>
    <mergeCell ref="A3:F3"/>
    <mergeCell ref="A5:F5"/>
    <mergeCell ref="A7:F7"/>
    <mergeCell ref="A18:F18"/>
  </mergeCells>
  <pageMargins left="0.7" right="0.7" top="0.75" bottom="0.75" header="0.3" footer="0.3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C18" sqref="C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4" t="s">
        <v>557</v>
      </c>
      <c r="B1" s="154"/>
      <c r="C1" s="154"/>
      <c r="D1" s="154"/>
      <c r="E1" s="154"/>
      <c r="F1" s="15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54" t="s">
        <v>17</v>
      </c>
      <c r="B3" s="154"/>
      <c r="C3" s="154"/>
      <c r="D3" s="154"/>
      <c r="E3" s="155"/>
      <c r="F3" s="15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4" t="s">
        <v>3</v>
      </c>
      <c r="B5" s="156"/>
      <c r="C5" s="156"/>
      <c r="D5" s="156"/>
      <c r="E5" s="156"/>
      <c r="F5" s="15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4" t="s">
        <v>7</v>
      </c>
      <c r="B7" s="176"/>
      <c r="C7" s="176"/>
      <c r="D7" s="176"/>
      <c r="E7" s="176"/>
      <c r="F7" s="176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7" t="s">
        <v>38</v>
      </c>
      <c r="B9" s="16" t="s">
        <v>532</v>
      </c>
      <c r="C9" s="17" t="s">
        <v>546</v>
      </c>
      <c r="D9" s="17" t="s">
        <v>549</v>
      </c>
      <c r="E9" s="17" t="s">
        <v>527</v>
      </c>
      <c r="F9" s="17" t="s">
        <v>527</v>
      </c>
    </row>
    <row r="10" spans="1:6" ht="15.75" customHeight="1" x14ac:dyDescent="0.25">
      <c r="A10" s="9" t="s">
        <v>8</v>
      </c>
      <c r="B10" s="98">
        <f>B16+B18</f>
        <v>3494863.08</v>
      </c>
      <c r="C10" s="98">
        <f>C16+C18</f>
        <v>4266404.66</v>
      </c>
      <c r="D10" s="98">
        <f>D16+D18</f>
        <v>5856374.7999999998</v>
      </c>
      <c r="E10" s="98">
        <f>D10/B10*100</f>
        <v>167.57093671320592</v>
      </c>
      <c r="F10" s="98">
        <f>D10/C10*100</f>
        <v>137.26721365431845</v>
      </c>
    </row>
    <row r="11" spans="1:6" ht="15.75" customHeight="1" x14ac:dyDescent="0.25">
      <c r="A11" s="9" t="s">
        <v>9</v>
      </c>
      <c r="B11" s="8"/>
      <c r="C11" s="8"/>
      <c r="D11" s="8"/>
      <c r="E11" s="98"/>
      <c r="F11" s="98"/>
    </row>
    <row r="12" spans="1:6" ht="25.5" x14ac:dyDescent="0.25">
      <c r="A12" s="14" t="s">
        <v>10</v>
      </c>
      <c r="B12" s="8"/>
      <c r="C12" s="8"/>
      <c r="D12" s="8"/>
      <c r="E12" s="98"/>
      <c r="F12" s="98"/>
    </row>
    <row r="13" spans="1:6" x14ac:dyDescent="0.25">
      <c r="A13" s="13" t="s">
        <v>11</v>
      </c>
      <c r="B13" s="8"/>
      <c r="C13" s="8"/>
      <c r="D13" s="8"/>
      <c r="E13" s="98"/>
      <c r="F13" s="98"/>
    </row>
    <row r="14" spans="1:6" x14ac:dyDescent="0.25">
      <c r="A14" s="9" t="s">
        <v>12</v>
      </c>
      <c r="B14" s="8"/>
      <c r="C14" s="8"/>
      <c r="D14" s="8"/>
      <c r="E14" s="98"/>
      <c r="F14" s="98"/>
    </row>
    <row r="15" spans="1:6" ht="25.5" x14ac:dyDescent="0.25">
      <c r="A15" s="15" t="s">
        <v>13</v>
      </c>
      <c r="B15" s="8"/>
      <c r="C15" s="8"/>
      <c r="D15" s="8"/>
      <c r="E15" s="98"/>
      <c r="F15" s="98"/>
    </row>
    <row r="16" spans="1:6" x14ac:dyDescent="0.25">
      <c r="A16" s="99" t="s">
        <v>490</v>
      </c>
      <c r="B16" s="100">
        <f>B17</f>
        <v>3382869.17</v>
      </c>
      <c r="C16" s="100">
        <f t="shared" ref="C16:D16" si="0">C17</f>
        <v>4106404.66</v>
      </c>
      <c r="D16" s="100">
        <f t="shared" si="0"/>
        <v>5746318.8399999999</v>
      </c>
      <c r="E16" s="98">
        <f t="shared" ref="E16:E19" si="1">D16/B16*100</f>
        <v>169.8652401623915</v>
      </c>
      <c r="F16" s="98">
        <f t="shared" ref="F16:F19" si="2">D16/C16*100</f>
        <v>139.93552306167507</v>
      </c>
    </row>
    <row r="17" spans="1:6" x14ac:dyDescent="0.25">
      <c r="A17" s="15" t="s">
        <v>529</v>
      </c>
      <c r="B17" s="148">
        <v>3382869.17</v>
      </c>
      <c r="C17" s="58">
        <v>4106404.66</v>
      </c>
      <c r="D17" s="148">
        <v>5746318.8399999999</v>
      </c>
      <c r="E17" s="147">
        <f t="shared" si="1"/>
        <v>169.8652401623915</v>
      </c>
      <c r="F17" s="147">
        <f t="shared" si="2"/>
        <v>139.93552306167507</v>
      </c>
    </row>
    <row r="18" spans="1:6" x14ac:dyDescent="0.25">
      <c r="A18" s="99" t="s">
        <v>555</v>
      </c>
      <c r="B18" s="100">
        <f>B19</f>
        <v>111993.91</v>
      </c>
      <c r="C18" s="100">
        <f t="shared" ref="C18:D18" si="3">C19</f>
        <v>160000</v>
      </c>
      <c r="D18" s="100">
        <f t="shared" si="3"/>
        <v>110055.96</v>
      </c>
      <c r="E18" s="98"/>
      <c r="F18" s="98"/>
    </row>
    <row r="19" spans="1:6" ht="38.25" x14ac:dyDescent="0.25">
      <c r="A19" s="15" t="s">
        <v>556</v>
      </c>
      <c r="B19" s="82">
        <v>111993.91</v>
      </c>
      <c r="C19" s="82">
        <v>160000</v>
      </c>
      <c r="D19" s="82">
        <v>110055.96</v>
      </c>
      <c r="E19" s="98">
        <f t="shared" si="1"/>
        <v>98.269593409141621</v>
      </c>
      <c r="F19" s="98">
        <f t="shared" si="2"/>
        <v>68.784975000000003</v>
      </c>
    </row>
    <row r="20" spans="1:6" x14ac:dyDescent="0.25">
      <c r="E20" s="10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4" t="s">
        <v>557</v>
      </c>
      <c r="B1" s="154"/>
      <c r="C1" s="154"/>
      <c r="D1" s="154"/>
      <c r="E1" s="154"/>
      <c r="F1" s="154"/>
      <c r="G1" s="154"/>
      <c r="H1" s="15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4" t="s">
        <v>17</v>
      </c>
      <c r="B3" s="154"/>
      <c r="C3" s="154"/>
      <c r="D3" s="154"/>
      <c r="E3" s="154"/>
      <c r="F3" s="154"/>
      <c r="G3" s="154"/>
      <c r="H3" s="15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4" t="s">
        <v>39</v>
      </c>
      <c r="B5" s="154"/>
      <c r="C5" s="154"/>
      <c r="D5" s="154"/>
      <c r="E5" s="154"/>
      <c r="F5" s="154"/>
      <c r="G5" s="154"/>
      <c r="H5" s="15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7" t="s">
        <v>4</v>
      </c>
      <c r="B7" s="16" t="s">
        <v>5</v>
      </c>
      <c r="C7" s="16" t="s">
        <v>24</v>
      </c>
      <c r="D7" s="16" t="s">
        <v>532</v>
      </c>
      <c r="E7" s="17" t="s">
        <v>546</v>
      </c>
      <c r="F7" s="17" t="s">
        <v>550</v>
      </c>
      <c r="G7" s="17" t="s">
        <v>527</v>
      </c>
      <c r="H7" s="17" t="s">
        <v>527</v>
      </c>
    </row>
    <row r="8" spans="1:8" x14ac:dyDescent="0.25">
      <c r="A8" s="32"/>
      <c r="B8" s="32"/>
      <c r="C8" s="33" t="s">
        <v>40</v>
      </c>
      <c r="D8" s="95">
        <f>D9</f>
        <v>0</v>
      </c>
      <c r="E8" s="95">
        <f t="shared" ref="E8:H9" si="0">E9</f>
        <v>0</v>
      </c>
      <c r="F8" s="95">
        <f t="shared" si="0"/>
        <v>0</v>
      </c>
      <c r="G8" s="95">
        <f t="shared" si="0"/>
        <v>0</v>
      </c>
      <c r="H8" s="95">
        <f t="shared" si="0"/>
        <v>0</v>
      </c>
    </row>
    <row r="9" spans="1:8" ht="25.5" x14ac:dyDescent="0.25">
      <c r="A9" s="9">
        <v>8</v>
      </c>
      <c r="B9" s="9"/>
      <c r="C9" s="9" t="s">
        <v>14</v>
      </c>
      <c r="D9" s="96">
        <f>D10</f>
        <v>0</v>
      </c>
      <c r="E9" s="96">
        <f t="shared" si="0"/>
        <v>0</v>
      </c>
      <c r="F9" s="96">
        <f t="shared" si="0"/>
        <v>0</v>
      </c>
      <c r="G9" s="96">
        <f t="shared" si="0"/>
        <v>0</v>
      </c>
      <c r="H9" s="96">
        <f t="shared" si="0"/>
        <v>0</v>
      </c>
    </row>
    <row r="10" spans="1:8" x14ac:dyDescent="0.25">
      <c r="A10" s="9"/>
      <c r="B10" s="12">
        <v>84</v>
      </c>
      <c r="C10" s="12" t="s">
        <v>18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9"/>
      <c r="B11" s="12"/>
      <c r="C11" s="12"/>
      <c r="D11" s="8"/>
      <c r="E11" s="8"/>
      <c r="F11" s="8"/>
      <c r="G11" s="8"/>
      <c r="H11" s="8"/>
    </row>
    <row r="12" spans="1:8" x14ac:dyDescent="0.25">
      <c r="A12" s="9"/>
      <c r="B12" s="12"/>
      <c r="C12" s="33" t="s">
        <v>41</v>
      </c>
      <c r="D12" s="97">
        <f>D13</f>
        <v>4217.3999999999996</v>
      </c>
      <c r="E12" s="97">
        <f t="shared" ref="E12:H13" si="1">E13</f>
        <v>3940.92</v>
      </c>
      <c r="F12" s="97">
        <f t="shared" si="1"/>
        <v>4455.2700000000004</v>
      </c>
      <c r="G12" s="97">
        <f t="shared" si="1"/>
        <v>105.64020486555701</v>
      </c>
      <c r="H12" s="97">
        <f t="shared" si="1"/>
        <v>113.05152096464785</v>
      </c>
    </row>
    <row r="13" spans="1:8" ht="25.5" x14ac:dyDescent="0.25">
      <c r="A13" s="10">
        <v>5</v>
      </c>
      <c r="B13" s="11"/>
      <c r="C13" s="22" t="s">
        <v>15</v>
      </c>
      <c r="D13" s="97">
        <f>D14</f>
        <v>4217.3999999999996</v>
      </c>
      <c r="E13" s="97">
        <f t="shared" si="1"/>
        <v>3940.92</v>
      </c>
      <c r="F13" s="97">
        <f t="shared" si="1"/>
        <v>4455.2700000000004</v>
      </c>
      <c r="G13" s="97">
        <f t="shared" si="1"/>
        <v>105.64020486555701</v>
      </c>
      <c r="H13" s="97">
        <f t="shared" si="1"/>
        <v>113.05152096464785</v>
      </c>
    </row>
    <row r="14" spans="1:8" ht="25.5" x14ac:dyDescent="0.25">
      <c r="A14" s="12"/>
      <c r="B14" s="12">
        <v>54</v>
      </c>
      <c r="C14" s="23" t="s">
        <v>19</v>
      </c>
      <c r="D14" s="149">
        <v>4217.3999999999996</v>
      </c>
      <c r="E14" s="149">
        <v>3940.92</v>
      </c>
      <c r="F14" s="98">
        <v>4455.2700000000004</v>
      </c>
      <c r="G14" s="98">
        <f>F14/D14*100</f>
        <v>105.64020486555701</v>
      </c>
      <c r="H14" s="98">
        <f>F14/E14*100</f>
        <v>113.05152096464785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7"/>
  <sheetViews>
    <sheetView workbookViewId="0">
      <selection activeCell="D628" sqref="D628"/>
    </sheetView>
  </sheetViews>
  <sheetFormatPr defaultRowHeight="15" x14ac:dyDescent="0.25"/>
  <cols>
    <col min="1" max="1" width="14.28515625" customWidth="1"/>
    <col min="2" max="2" width="51.28515625" customWidth="1"/>
    <col min="3" max="3" width="20.7109375" customWidth="1"/>
    <col min="4" max="4" width="20" customWidth="1"/>
    <col min="5" max="5" width="19.28515625" customWidth="1"/>
    <col min="6" max="6" width="12.28515625" customWidth="1"/>
    <col min="7" max="7" width="11.28515625" customWidth="1"/>
    <col min="9" max="9" width="14.7109375" customWidth="1"/>
    <col min="10" max="10" width="13.85546875" customWidth="1"/>
    <col min="11" max="11" width="14.140625" customWidth="1"/>
    <col min="12" max="12" width="19.28515625" customWidth="1"/>
    <col min="13" max="13" width="13.140625" customWidth="1"/>
    <col min="14" max="14" width="12.5703125" customWidth="1"/>
    <col min="15" max="15" width="11.42578125" customWidth="1"/>
    <col min="16" max="16" width="10.140625" customWidth="1"/>
    <col min="17" max="17" width="12.5703125" customWidth="1"/>
  </cols>
  <sheetData>
    <row r="1" spans="1:15" ht="42" customHeight="1" x14ac:dyDescent="0.25">
      <c r="A1" s="154" t="s">
        <v>557</v>
      </c>
      <c r="B1" s="154"/>
      <c r="C1" s="154"/>
      <c r="D1" s="154"/>
      <c r="E1" s="154"/>
      <c r="F1" s="154"/>
      <c r="G1" s="154"/>
    </row>
    <row r="2" spans="1:15" ht="18" x14ac:dyDescent="0.25">
      <c r="A2" s="4"/>
      <c r="B2" s="4"/>
      <c r="C2" s="4"/>
      <c r="D2" s="4"/>
      <c r="E2" s="4"/>
      <c r="F2" s="4"/>
      <c r="G2" s="4"/>
    </row>
    <row r="3" spans="1:15" ht="18" customHeight="1" x14ac:dyDescent="0.25">
      <c r="A3" s="154" t="s">
        <v>16</v>
      </c>
      <c r="B3" s="156"/>
      <c r="C3" s="156"/>
      <c r="D3" s="156"/>
      <c r="E3" s="156"/>
      <c r="F3" s="156"/>
      <c r="G3" s="156"/>
    </row>
    <row r="6" spans="1:15" x14ac:dyDescent="0.25">
      <c r="C6" s="52" t="s">
        <v>51</v>
      </c>
      <c r="D6" s="52" t="s">
        <v>528</v>
      </c>
      <c r="E6" s="52" t="s">
        <v>558</v>
      </c>
      <c r="F6" s="52" t="s">
        <v>527</v>
      </c>
      <c r="G6" s="52" t="s">
        <v>527</v>
      </c>
    </row>
    <row r="7" spans="1:15" x14ac:dyDescent="0.25">
      <c r="A7" s="53" t="s">
        <v>53</v>
      </c>
      <c r="B7" s="53" t="s">
        <v>54</v>
      </c>
      <c r="C7" s="52">
        <v>2024</v>
      </c>
      <c r="D7" s="52">
        <v>2025</v>
      </c>
      <c r="E7" s="52">
        <v>2025</v>
      </c>
      <c r="F7" s="52"/>
      <c r="G7" s="52"/>
    </row>
    <row r="8" spans="1:15" x14ac:dyDescent="0.25">
      <c r="A8" s="146" t="s">
        <v>168</v>
      </c>
      <c r="B8" s="143"/>
      <c r="C8" s="120">
        <f t="shared" ref="C8:E10" si="0">C9</f>
        <v>3494863.08</v>
      </c>
      <c r="D8" s="120">
        <f t="shared" si="0"/>
        <v>4266404.6599999992</v>
      </c>
      <c r="E8" s="120">
        <f t="shared" si="0"/>
        <v>5856374.379999999</v>
      </c>
      <c r="F8" s="65">
        <f t="shared" ref="F8:F20" si="1">E8/C8*100</f>
        <v>167.57092469556773</v>
      </c>
      <c r="G8" s="65">
        <f t="shared" ref="G8:G21" si="2">E8/D8*100</f>
        <v>137.26720380996395</v>
      </c>
    </row>
    <row r="9" spans="1:15" x14ac:dyDescent="0.25">
      <c r="A9" s="119" t="s">
        <v>491</v>
      </c>
      <c r="B9" s="119"/>
      <c r="C9" s="120">
        <f t="shared" si="0"/>
        <v>3494863.08</v>
      </c>
      <c r="D9" s="120">
        <f t="shared" si="0"/>
        <v>4266404.6599999992</v>
      </c>
      <c r="E9" s="120">
        <f t="shared" si="0"/>
        <v>5856374.379999999</v>
      </c>
      <c r="F9" s="65">
        <f t="shared" si="1"/>
        <v>167.57092469556773</v>
      </c>
      <c r="G9" s="65">
        <f t="shared" si="2"/>
        <v>137.26720380996395</v>
      </c>
      <c r="K9" s="59"/>
    </row>
    <row r="10" spans="1:15" x14ac:dyDescent="0.25">
      <c r="A10" s="119" t="s">
        <v>492</v>
      </c>
      <c r="B10" s="119"/>
      <c r="C10" s="120">
        <f t="shared" si="0"/>
        <v>3494863.08</v>
      </c>
      <c r="D10" s="120">
        <f t="shared" si="0"/>
        <v>4266404.6599999992</v>
      </c>
      <c r="E10" s="120">
        <f t="shared" si="0"/>
        <v>5856374.379999999</v>
      </c>
      <c r="F10" s="65">
        <f t="shared" si="1"/>
        <v>167.57092469556773</v>
      </c>
      <c r="G10" s="65">
        <f t="shared" si="2"/>
        <v>137.26720380996395</v>
      </c>
      <c r="J10" s="59"/>
      <c r="K10" s="59"/>
      <c r="L10" s="59"/>
    </row>
    <row r="11" spans="1:15" x14ac:dyDescent="0.25">
      <c r="A11" s="119" t="s">
        <v>493</v>
      </c>
      <c r="B11" s="119"/>
      <c r="C11" s="120">
        <f>C12+C97+C154+C166+C279+C295+C338+C369+C419+C433+C488+C511+C528+C574+C598</f>
        <v>3494863.08</v>
      </c>
      <c r="D11" s="120">
        <f>D12+D97+D154+D166+D279+D295+D338+D369+D419+D433+D488+D511+D528+D574+D598</f>
        <v>4266404.6599999992</v>
      </c>
      <c r="E11" s="120">
        <f>E12+E97+E154+E166+E279+E295+E338+E369+E419+E433+E488+E511+E528+E574+E598</f>
        <v>5856374.379999999</v>
      </c>
      <c r="F11" s="65">
        <f t="shared" si="1"/>
        <v>167.57092469556773</v>
      </c>
      <c r="G11" s="65">
        <f t="shared" si="2"/>
        <v>137.26720380996395</v>
      </c>
      <c r="J11" s="59"/>
      <c r="K11" s="59"/>
      <c r="L11" s="59"/>
    </row>
    <row r="12" spans="1:15" x14ac:dyDescent="0.25">
      <c r="A12" s="119" t="s">
        <v>494</v>
      </c>
      <c r="B12" s="119"/>
      <c r="C12" s="120">
        <f t="shared" ref="C12:E12" si="3">C13</f>
        <v>270133.11000000004</v>
      </c>
      <c r="D12" s="120">
        <f t="shared" si="3"/>
        <v>253565</v>
      </c>
      <c r="E12" s="120">
        <f t="shared" si="3"/>
        <v>261972</v>
      </c>
      <c r="F12" s="65">
        <f t="shared" si="1"/>
        <v>96.978856090613974</v>
      </c>
      <c r="G12" s="65">
        <f t="shared" si="2"/>
        <v>103.31552067517205</v>
      </c>
      <c r="J12" s="150"/>
      <c r="K12" s="59"/>
      <c r="L12" s="59"/>
    </row>
    <row r="13" spans="1:15" x14ac:dyDescent="0.25">
      <c r="A13" s="121" t="s">
        <v>495</v>
      </c>
      <c r="B13" s="121"/>
      <c r="C13" s="122">
        <f t="shared" ref="C13:E13" si="4">C14</f>
        <v>270133.11000000004</v>
      </c>
      <c r="D13" s="122">
        <f t="shared" si="4"/>
        <v>253565</v>
      </c>
      <c r="E13" s="122">
        <f t="shared" si="4"/>
        <v>261972</v>
      </c>
      <c r="F13" s="65">
        <f t="shared" si="1"/>
        <v>96.978856090613974</v>
      </c>
      <c r="G13" s="65">
        <f t="shared" si="2"/>
        <v>103.31552067517205</v>
      </c>
      <c r="J13" s="151"/>
      <c r="K13" s="90"/>
      <c r="L13" s="90"/>
      <c r="M13" s="90"/>
      <c r="N13" s="90"/>
      <c r="O13" s="90"/>
    </row>
    <row r="14" spans="1:15" x14ac:dyDescent="0.25">
      <c r="A14" s="125" t="s">
        <v>496</v>
      </c>
      <c r="B14" s="125"/>
      <c r="C14" s="126">
        <f t="shared" ref="C14:E14" si="5">C15</f>
        <v>270133.11000000004</v>
      </c>
      <c r="D14" s="126">
        <f t="shared" si="5"/>
        <v>253565</v>
      </c>
      <c r="E14" s="126">
        <f t="shared" si="5"/>
        <v>261972</v>
      </c>
      <c r="F14" s="65">
        <f t="shared" si="1"/>
        <v>96.978856090613974</v>
      </c>
      <c r="G14" s="65">
        <f t="shared" si="2"/>
        <v>103.31552067517205</v>
      </c>
      <c r="I14" s="60"/>
      <c r="J14" s="151"/>
      <c r="K14" s="58"/>
      <c r="L14" s="58"/>
      <c r="M14" s="58"/>
      <c r="N14" s="58"/>
      <c r="O14" s="58"/>
    </row>
    <row r="15" spans="1:15" x14ac:dyDescent="0.25">
      <c r="A15" s="117" t="s">
        <v>497</v>
      </c>
      <c r="B15" s="117"/>
      <c r="C15" s="116">
        <f t="shared" ref="C15:E15" si="6">C16</f>
        <v>270133.11000000004</v>
      </c>
      <c r="D15" s="116">
        <f t="shared" si="6"/>
        <v>253565</v>
      </c>
      <c r="E15" s="116">
        <f t="shared" si="6"/>
        <v>261972</v>
      </c>
      <c r="F15" s="65">
        <f t="shared" si="1"/>
        <v>96.978856090613974</v>
      </c>
      <c r="G15" s="65">
        <f t="shared" si="2"/>
        <v>103.31552067517205</v>
      </c>
      <c r="I15" s="60"/>
      <c r="J15" s="151"/>
      <c r="K15" s="90"/>
      <c r="L15" s="90"/>
      <c r="M15" s="90"/>
      <c r="N15" s="90"/>
      <c r="O15" s="90"/>
    </row>
    <row r="16" spans="1:15" x14ac:dyDescent="0.25">
      <c r="A16" s="137" t="s">
        <v>169</v>
      </c>
      <c r="B16" s="137" t="s">
        <v>170</v>
      </c>
      <c r="C16" s="138">
        <f t="shared" ref="C16:D16" si="7">C17+C93</f>
        <v>270133.11000000004</v>
      </c>
      <c r="D16" s="138">
        <f t="shared" si="7"/>
        <v>253565</v>
      </c>
      <c r="E16" s="138">
        <f>E17+E93</f>
        <v>261972</v>
      </c>
      <c r="F16" s="65">
        <f t="shared" si="1"/>
        <v>96.978856090613974</v>
      </c>
      <c r="G16" s="65">
        <f t="shared" si="2"/>
        <v>103.31552067517205</v>
      </c>
      <c r="J16" s="145"/>
      <c r="K16" s="90"/>
      <c r="L16" s="90"/>
      <c r="M16" s="90"/>
      <c r="N16" s="90"/>
      <c r="O16" s="90"/>
    </row>
    <row r="17" spans="1:15" x14ac:dyDescent="0.25">
      <c r="A17" s="137" t="s">
        <v>211</v>
      </c>
      <c r="B17" s="137" t="s">
        <v>212</v>
      </c>
      <c r="C17" s="138">
        <v>269350.65000000002</v>
      </c>
      <c r="D17" s="138">
        <v>252765</v>
      </c>
      <c r="E17" s="138">
        <v>261060.48000000001</v>
      </c>
      <c r="F17" s="65">
        <f t="shared" si="1"/>
        <v>96.922164472222363</v>
      </c>
      <c r="G17" s="65">
        <f t="shared" si="2"/>
        <v>103.28189424959943</v>
      </c>
      <c r="J17" s="58"/>
      <c r="K17" s="90"/>
      <c r="L17" s="90"/>
      <c r="M17" s="90"/>
      <c r="N17" s="90"/>
      <c r="O17" s="90"/>
    </row>
    <row r="18" spans="1:15" hidden="1" x14ac:dyDescent="0.25">
      <c r="A18" s="137" t="s">
        <v>213</v>
      </c>
      <c r="B18" s="137" t="s">
        <v>214</v>
      </c>
      <c r="C18" s="138">
        <f>C19+C24+C26</f>
        <v>2912.19</v>
      </c>
      <c r="D18" s="138">
        <f>D19+D24+D26</f>
        <v>7846.6</v>
      </c>
      <c r="E18" s="138">
        <f>E19+E24+E26</f>
        <v>12054.880000000001</v>
      </c>
      <c r="F18" s="65">
        <f t="shared" si="1"/>
        <v>413.94551866464758</v>
      </c>
      <c r="G18" s="65">
        <f t="shared" si="2"/>
        <v>153.63189151989397</v>
      </c>
      <c r="J18" s="90"/>
      <c r="K18" s="91"/>
      <c r="L18" s="91"/>
      <c r="M18" s="91"/>
      <c r="N18" s="91"/>
      <c r="O18" s="91"/>
    </row>
    <row r="19" spans="1:15" hidden="1" x14ac:dyDescent="0.25">
      <c r="A19" s="137" t="s">
        <v>215</v>
      </c>
      <c r="B19" s="137" t="s">
        <v>216</v>
      </c>
      <c r="C19" s="138">
        <f>C20+C21+C22+C23</f>
        <v>2417.19</v>
      </c>
      <c r="D19" s="138">
        <f>D20+D21+D22+D23</f>
        <v>6146.6</v>
      </c>
      <c r="E19" s="138">
        <f>E20+E21+E22+E23</f>
        <v>8912.68</v>
      </c>
      <c r="F19" s="65">
        <f t="shared" si="1"/>
        <v>368.72070461982719</v>
      </c>
      <c r="G19" s="65">
        <f t="shared" si="2"/>
        <v>145.00178960726257</v>
      </c>
      <c r="J19" s="90"/>
      <c r="K19" s="91"/>
      <c r="L19" s="91"/>
      <c r="M19" s="91"/>
      <c r="N19" s="91"/>
      <c r="O19" s="91"/>
    </row>
    <row r="20" spans="1:15" hidden="1" x14ac:dyDescent="0.25">
      <c r="A20" s="139" t="s">
        <v>217</v>
      </c>
      <c r="B20" s="139" t="s">
        <v>218</v>
      </c>
      <c r="C20" s="140">
        <v>2417.19</v>
      </c>
      <c r="D20" s="140">
        <v>3546.6</v>
      </c>
      <c r="E20" s="140">
        <v>5838.89</v>
      </c>
      <c r="F20" s="65">
        <f t="shared" si="1"/>
        <v>241.55693180924959</v>
      </c>
      <c r="G20" s="65">
        <f t="shared" si="2"/>
        <v>164.63345175661198</v>
      </c>
      <c r="J20" s="90"/>
      <c r="K20" s="91"/>
      <c r="L20" s="91"/>
      <c r="M20" s="91"/>
      <c r="N20" s="91"/>
      <c r="O20" s="91"/>
    </row>
    <row r="21" spans="1:15" hidden="1" x14ac:dyDescent="0.25">
      <c r="A21" s="139" t="s">
        <v>221</v>
      </c>
      <c r="B21" s="139" t="s">
        <v>222</v>
      </c>
      <c r="C21" s="140">
        <v>0</v>
      </c>
      <c r="D21" s="140">
        <v>2000</v>
      </c>
      <c r="E21" s="140">
        <v>1746.35</v>
      </c>
      <c r="F21" s="65">
        <v>0</v>
      </c>
      <c r="G21" s="65">
        <f t="shared" si="2"/>
        <v>87.317499999999995</v>
      </c>
      <c r="J21" s="90"/>
      <c r="K21" s="91"/>
      <c r="L21" s="91"/>
      <c r="M21" s="91"/>
      <c r="N21" s="91"/>
      <c r="O21" s="91"/>
    </row>
    <row r="22" spans="1:15" ht="16.5" hidden="1" customHeight="1" x14ac:dyDescent="0.25">
      <c r="A22" s="139" t="s">
        <v>223</v>
      </c>
      <c r="B22" s="139" t="s">
        <v>224</v>
      </c>
      <c r="C22" s="140">
        <v>0</v>
      </c>
      <c r="D22" s="140">
        <v>0</v>
      </c>
      <c r="E22" s="140">
        <v>0</v>
      </c>
      <c r="F22" s="65">
        <v>0</v>
      </c>
      <c r="G22" s="65">
        <v>0</v>
      </c>
      <c r="J22" s="90"/>
      <c r="K22" s="91"/>
      <c r="L22" s="91"/>
      <c r="M22" s="91"/>
      <c r="N22" s="91"/>
      <c r="O22" s="91"/>
    </row>
    <row r="23" spans="1:15" hidden="1" x14ac:dyDescent="0.25">
      <c r="A23" s="139" t="s">
        <v>225</v>
      </c>
      <c r="B23" s="139" t="s">
        <v>226</v>
      </c>
      <c r="C23" s="140">
        <v>0</v>
      </c>
      <c r="D23" s="140">
        <v>600</v>
      </c>
      <c r="E23" s="140">
        <v>1327.44</v>
      </c>
      <c r="F23" s="65">
        <v>0</v>
      </c>
      <c r="G23" s="65">
        <f t="shared" ref="G23:G33" si="8">E23/D23*100</f>
        <v>221.24</v>
      </c>
      <c r="J23" s="90"/>
      <c r="K23" s="91"/>
      <c r="L23" s="91"/>
      <c r="M23" s="91"/>
      <c r="N23" s="91"/>
      <c r="O23" s="91"/>
    </row>
    <row r="24" spans="1:15" hidden="1" x14ac:dyDescent="0.25">
      <c r="A24" s="137" t="s">
        <v>236</v>
      </c>
      <c r="B24" s="137" t="s">
        <v>237</v>
      </c>
      <c r="C24" s="138">
        <f>C25</f>
        <v>495</v>
      </c>
      <c r="D24" s="138">
        <f>D25</f>
        <v>700</v>
      </c>
      <c r="E24" s="138">
        <f>E25</f>
        <v>2102.5</v>
      </c>
      <c r="F24" s="65">
        <f>E24/C24*100</f>
        <v>424.74747474747471</v>
      </c>
      <c r="G24" s="65">
        <f t="shared" si="8"/>
        <v>300.35714285714283</v>
      </c>
      <c r="J24" s="90"/>
      <c r="K24" s="91"/>
      <c r="L24" s="91"/>
      <c r="M24" s="91"/>
      <c r="N24" s="91"/>
      <c r="O24" s="91"/>
    </row>
    <row r="25" spans="1:15" hidden="1" x14ac:dyDescent="0.25">
      <c r="A25" s="139" t="s">
        <v>238</v>
      </c>
      <c r="B25" s="139" t="s">
        <v>239</v>
      </c>
      <c r="C25" s="140">
        <v>495</v>
      </c>
      <c r="D25" s="140">
        <v>700</v>
      </c>
      <c r="E25" s="140">
        <v>2102.5</v>
      </c>
      <c r="F25" s="65">
        <f>E25/C25*100</f>
        <v>424.74747474747471</v>
      </c>
      <c r="G25" s="65">
        <f t="shared" si="8"/>
        <v>300.35714285714283</v>
      </c>
      <c r="J25" s="90"/>
      <c r="K25" s="91"/>
      <c r="L25" s="91"/>
      <c r="M25" s="91"/>
      <c r="N25" s="91"/>
      <c r="O25" s="91"/>
    </row>
    <row r="26" spans="1:15" hidden="1" x14ac:dyDescent="0.25">
      <c r="A26" s="137" t="s">
        <v>240</v>
      </c>
      <c r="B26" s="137" t="s">
        <v>241</v>
      </c>
      <c r="C26" s="138">
        <f>C27</f>
        <v>0</v>
      </c>
      <c r="D26" s="138">
        <f>D27</f>
        <v>1000</v>
      </c>
      <c r="E26" s="138">
        <f>E27</f>
        <v>1039.7</v>
      </c>
      <c r="F26" s="65">
        <v>0</v>
      </c>
      <c r="G26" s="65">
        <f t="shared" si="8"/>
        <v>103.97000000000001</v>
      </c>
      <c r="J26" s="90"/>
      <c r="K26" s="91"/>
      <c r="L26" s="91"/>
      <c r="M26" s="91"/>
      <c r="N26" s="91"/>
      <c r="O26" s="91"/>
    </row>
    <row r="27" spans="1:15" ht="30" hidden="1" x14ac:dyDescent="0.25">
      <c r="A27" s="139" t="s">
        <v>242</v>
      </c>
      <c r="B27" s="139" t="s">
        <v>243</v>
      </c>
      <c r="C27" s="140">
        <v>0</v>
      </c>
      <c r="D27" s="140">
        <v>1000</v>
      </c>
      <c r="E27" s="140">
        <v>1039.7</v>
      </c>
      <c r="F27" s="65">
        <v>0</v>
      </c>
      <c r="G27" s="65">
        <f t="shared" si="8"/>
        <v>103.97000000000001</v>
      </c>
      <c r="J27" s="90"/>
      <c r="K27" s="91"/>
      <c r="L27" s="91"/>
      <c r="M27" s="91"/>
      <c r="N27" s="91"/>
      <c r="O27" s="91"/>
    </row>
    <row r="28" spans="1:15" hidden="1" x14ac:dyDescent="0.25">
      <c r="A28" s="137" t="s">
        <v>244</v>
      </c>
      <c r="B28" s="137" t="s">
        <v>245</v>
      </c>
      <c r="C28" s="138">
        <f>C29+C35+C39+C42+C45</f>
        <v>45360.670000000006</v>
      </c>
      <c r="D28" s="138">
        <f>D29+D35+D39+D42+D45</f>
        <v>69600</v>
      </c>
      <c r="E28" s="138">
        <f>E29+E35+E39+E42+E45</f>
        <v>44298.419999999991</v>
      </c>
      <c r="F28" s="65">
        <f>E28/C28*100</f>
        <v>97.658213602224095</v>
      </c>
      <c r="G28" s="65">
        <f t="shared" si="8"/>
        <v>63.647155172413783</v>
      </c>
      <c r="J28" s="90"/>
      <c r="K28" s="91"/>
      <c r="L28" s="91"/>
      <c r="M28" s="91"/>
      <c r="N28" s="91"/>
      <c r="O28" s="91"/>
    </row>
    <row r="29" spans="1:15" hidden="1" x14ac:dyDescent="0.25">
      <c r="A29" s="137" t="s">
        <v>246</v>
      </c>
      <c r="B29" s="137" t="s">
        <v>247</v>
      </c>
      <c r="C29" s="138">
        <f>C30+C31+C32+C33+C34</f>
        <v>3628.36</v>
      </c>
      <c r="D29" s="138">
        <f>D30+D31+D32+D33+D34</f>
        <v>7000</v>
      </c>
      <c r="E29" s="138">
        <f>E30+E31+E32+E33+E34</f>
        <v>11325.36</v>
      </c>
      <c r="F29" s="65">
        <f>E29/C29*100</f>
        <v>312.13440783163742</v>
      </c>
      <c r="G29" s="65">
        <f t="shared" si="8"/>
        <v>161.79085714285713</v>
      </c>
      <c r="J29" s="90"/>
      <c r="K29" s="91"/>
      <c r="L29" s="91"/>
      <c r="M29" s="91"/>
      <c r="N29" s="91"/>
      <c r="O29" s="91"/>
    </row>
    <row r="30" spans="1:15" hidden="1" x14ac:dyDescent="0.25">
      <c r="A30" s="139" t="s">
        <v>248</v>
      </c>
      <c r="B30" s="139" t="s">
        <v>249</v>
      </c>
      <c r="C30" s="140">
        <v>3628.36</v>
      </c>
      <c r="D30" s="140">
        <v>1500</v>
      </c>
      <c r="E30" s="140">
        <v>2975.34</v>
      </c>
      <c r="F30" s="65">
        <f>E30/C30*100</f>
        <v>82.002337144054067</v>
      </c>
      <c r="G30" s="65">
        <f t="shared" si="8"/>
        <v>198.35599999999999</v>
      </c>
      <c r="J30" s="90"/>
      <c r="K30" s="91"/>
      <c r="L30" s="91"/>
      <c r="M30" s="91"/>
      <c r="N30" s="91"/>
      <c r="O30" s="91"/>
    </row>
    <row r="31" spans="1:15" ht="15" hidden="1" customHeight="1" x14ac:dyDescent="0.25">
      <c r="A31" s="139" t="s">
        <v>250</v>
      </c>
      <c r="B31" s="139" t="s">
        <v>251</v>
      </c>
      <c r="C31" s="140">
        <v>0</v>
      </c>
      <c r="D31" s="140">
        <v>500</v>
      </c>
      <c r="E31" s="140">
        <v>250</v>
      </c>
      <c r="F31" s="65">
        <v>0</v>
      </c>
      <c r="G31" s="65">
        <f t="shared" si="8"/>
        <v>50</v>
      </c>
      <c r="J31" s="90"/>
      <c r="K31" s="91"/>
      <c r="L31" s="91"/>
      <c r="M31" s="91"/>
      <c r="N31" s="91"/>
      <c r="O31" s="91"/>
    </row>
    <row r="32" spans="1:15" hidden="1" x14ac:dyDescent="0.25">
      <c r="A32" s="139" t="s">
        <v>252</v>
      </c>
      <c r="B32" s="139" t="s">
        <v>253</v>
      </c>
      <c r="C32" s="140">
        <v>0</v>
      </c>
      <c r="D32" s="140">
        <v>2500</v>
      </c>
      <c r="E32" s="140">
        <v>1846.72</v>
      </c>
      <c r="F32" s="65">
        <v>0</v>
      </c>
      <c r="G32" s="65">
        <f t="shared" si="8"/>
        <v>73.868800000000007</v>
      </c>
      <c r="J32" s="90"/>
      <c r="K32" s="91"/>
      <c r="L32" s="91"/>
      <c r="M32" s="91"/>
      <c r="N32" s="91"/>
      <c r="O32" s="91"/>
    </row>
    <row r="33" spans="1:15" hidden="1" x14ac:dyDescent="0.25">
      <c r="A33" s="139" t="s">
        <v>254</v>
      </c>
      <c r="B33" s="139" t="s">
        <v>255</v>
      </c>
      <c r="C33" s="140">
        <v>0</v>
      </c>
      <c r="D33" s="140">
        <v>2500</v>
      </c>
      <c r="E33" s="140">
        <v>6253.3</v>
      </c>
      <c r="F33" s="65">
        <v>0</v>
      </c>
      <c r="G33" s="65">
        <f t="shared" si="8"/>
        <v>250.13200000000003</v>
      </c>
      <c r="J33" s="90"/>
      <c r="K33" s="91"/>
      <c r="L33" s="91"/>
      <c r="M33" s="91"/>
      <c r="N33" s="91"/>
      <c r="O33" s="91"/>
    </row>
    <row r="34" spans="1:15" hidden="1" x14ac:dyDescent="0.25">
      <c r="A34" s="139" t="s">
        <v>256</v>
      </c>
      <c r="B34" s="139" t="s">
        <v>257</v>
      </c>
      <c r="C34" s="140">
        <v>0</v>
      </c>
      <c r="D34" s="140">
        <v>0</v>
      </c>
      <c r="E34" s="140">
        <v>0</v>
      </c>
      <c r="F34" s="65">
        <v>0</v>
      </c>
      <c r="G34" s="65">
        <v>0</v>
      </c>
      <c r="J34" s="90"/>
      <c r="K34" s="91"/>
      <c r="L34" s="91"/>
      <c r="M34" s="91"/>
      <c r="N34" s="91"/>
      <c r="O34" s="91"/>
    </row>
    <row r="35" spans="1:15" hidden="1" x14ac:dyDescent="0.25">
      <c r="A35" s="137" t="s">
        <v>262</v>
      </c>
      <c r="B35" s="137" t="s">
        <v>263</v>
      </c>
      <c r="C35" s="138">
        <f>C36+C37+C38</f>
        <v>40122.51</v>
      </c>
      <c r="D35" s="138">
        <f>D36+D37+D38</f>
        <v>56300</v>
      </c>
      <c r="E35" s="138">
        <f>E36+E37+E38</f>
        <v>30005.519999999997</v>
      </c>
      <c r="F35" s="65">
        <f>E35/C35*100</f>
        <v>74.784752997756115</v>
      </c>
      <c r="G35" s="65">
        <f>E35/D35*100</f>
        <v>53.295772646536413</v>
      </c>
      <c r="J35" s="90"/>
      <c r="K35" s="91"/>
      <c r="L35" s="91"/>
      <c r="M35" s="91"/>
      <c r="N35" s="91"/>
      <c r="O35" s="91"/>
    </row>
    <row r="36" spans="1:15" hidden="1" x14ac:dyDescent="0.25">
      <c r="A36" s="139" t="s">
        <v>264</v>
      </c>
      <c r="B36" s="139" t="s">
        <v>265</v>
      </c>
      <c r="C36" s="140">
        <v>40122.51</v>
      </c>
      <c r="D36" s="140">
        <v>17000</v>
      </c>
      <c r="E36" s="140">
        <v>12094.18</v>
      </c>
      <c r="F36" s="65">
        <f>E36/C36*100</f>
        <v>30.143129131253254</v>
      </c>
      <c r="G36" s="65">
        <f>E36/D36*100</f>
        <v>71.142235294117654</v>
      </c>
      <c r="J36" s="90"/>
      <c r="K36" s="91"/>
      <c r="L36" s="91"/>
      <c r="M36" s="91"/>
      <c r="N36" s="91"/>
      <c r="O36" s="91"/>
    </row>
    <row r="37" spans="1:15" hidden="1" x14ac:dyDescent="0.25">
      <c r="A37" s="139" t="s">
        <v>266</v>
      </c>
      <c r="B37" s="139" t="s">
        <v>267</v>
      </c>
      <c r="C37" s="140">
        <v>0</v>
      </c>
      <c r="D37" s="140">
        <v>38000</v>
      </c>
      <c r="E37" s="140">
        <v>17222.669999999998</v>
      </c>
      <c r="F37" s="65">
        <v>0</v>
      </c>
      <c r="G37" s="65">
        <f>E37/D37*100</f>
        <v>45.32281578947368</v>
      </c>
      <c r="J37" s="90"/>
      <c r="K37" s="91"/>
      <c r="L37" s="91"/>
      <c r="M37" s="91"/>
      <c r="N37" s="91"/>
      <c r="O37" s="91"/>
    </row>
    <row r="38" spans="1:15" hidden="1" x14ac:dyDescent="0.25">
      <c r="A38" s="139" t="s">
        <v>268</v>
      </c>
      <c r="B38" s="139" t="s">
        <v>269</v>
      </c>
      <c r="C38" s="140">
        <v>0</v>
      </c>
      <c r="D38" s="140">
        <v>1300</v>
      </c>
      <c r="E38" s="140">
        <v>688.67</v>
      </c>
      <c r="F38" s="65">
        <v>0</v>
      </c>
      <c r="G38" s="65">
        <f>E38/D38*100</f>
        <v>52.97461538461539</v>
      </c>
      <c r="J38" s="90"/>
      <c r="K38" s="91"/>
      <c r="L38" s="91"/>
      <c r="M38" s="91"/>
      <c r="N38" s="91"/>
      <c r="O38" s="91"/>
    </row>
    <row r="39" spans="1:15" ht="26.25" hidden="1" x14ac:dyDescent="0.25">
      <c r="A39" s="137" t="s">
        <v>270</v>
      </c>
      <c r="B39" s="137" t="s">
        <v>271</v>
      </c>
      <c r="C39" s="138">
        <f>C40+C41</f>
        <v>1499.98</v>
      </c>
      <c r="D39" s="138">
        <f>D40+D41</f>
        <v>5000</v>
      </c>
      <c r="E39" s="138">
        <f>E40+E41</f>
        <v>2654.56</v>
      </c>
      <c r="F39" s="65">
        <f>E39/C39*100</f>
        <v>176.97302630701742</v>
      </c>
      <c r="G39" s="65">
        <f>E39/D39*100</f>
        <v>53.091199999999994</v>
      </c>
      <c r="J39" s="90"/>
      <c r="K39" s="91"/>
      <c r="L39" s="91"/>
      <c r="M39" s="91"/>
      <c r="N39" s="91"/>
      <c r="O39" s="91"/>
    </row>
    <row r="40" spans="1:15" ht="30" hidden="1" x14ac:dyDescent="0.25">
      <c r="A40" s="139" t="s">
        <v>272</v>
      </c>
      <c r="B40" s="139" t="s">
        <v>273</v>
      </c>
      <c r="C40" s="140"/>
      <c r="D40" s="140">
        <v>0</v>
      </c>
      <c r="E40" s="140">
        <v>0</v>
      </c>
      <c r="F40" s="65">
        <v>0</v>
      </c>
      <c r="G40" s="65">
        <v>0</v>
      </c>
      <c r="J40" s="90"/>
      <c r="K40" s="91"/>
      <c r="L40" s="91"/>
      <c r="M40" s="91"/>
      <c r="N40" s="91"/>
      <c r="O40" s="91"/>
    </row>
    <row r="41" spans="1:15" ht="30" hidden="1" x14ac:dyDescent="0.25">
      <c r="A41" s="139" t="s">
        <v>274</v>
      </c>
      <c r="B41" s="139" t="s">
        <v>275</v>
      </c>
      <c r="C41" s="140">
        <v>1499.98</v>
      </c>
      <c r="D41" s="140">
        <v>5000</v>
      </c>
      <c r="E41" s="140">
        <v>2654.56</v>
      </c>
      <c r="F41" s="65">
        <f>E41/C41*100</f>
        <v>176.97302630701742</v>
      </c>
      <c r="G41" s="65">
        <f>E41/D41*100</f>
        <v>53.091199999999994</v>
      </c>
      <c r="J41" s="90"/>
      <c r="K41" s="91"/>
      <c r="L41" s="91"/>
      <c r="M41" s="91"/>
      <c r="N41" s="91"/>
      <c r="O41" s="91"/>
    </row>
    <row r="42" spans="1:15" hidden="1" x14ac:dyDescent="0.25">
      <c r="A42" s="137" t="s">
        <v>276</v>
      </c>
      <c r="B42" s="137" t="s">
        <v>277</v>
      </c>
      <c r="C42" s="138">
        <f>C43+C44</f>
        <v>48</v>
      </c>
      <c r="D42" s="138">
        <f>D43+D44</f>
        <v>300</v>
      </c>
      <c r="E42" s="138">
        <f>E43+E44</f>
        <v>202.13</v>
      </c>
      <c r="F42" s="65">
        <f>E42/C42*100</f>
        <v>421.10416666666663</v>
      </c>
      <c r="G42" s="65">
        <f>E42/D42*100</f>
        <v>67.376666666666665</v>
      </c>
      <c r="J42" s="90"/>
      <c r="K42" s="91"/>
      <c r="L42" s="91"/>
      <c r="M42" s="91"/>
      <c r="N42" s="91"/>
      <c r="O42" s="91"/>
    </row>
    <row r="43" spans="1:15" hidden="1" x14ac:dyDescent="0.25">
      <c r="A43" s="139" t="s">
        <v>278</v>
      </c>
      <c r="B43" s="139" t="s">
        <v>279</v>
      </c>
      <c r="C43" s="140">
        <v>48</v>
      </c>
      <c r="D43" s="140">
        <v>300</v>
      </c>
      <c r="E43" s="140">
        <v>202.13</v>
      </c>
      <c r="F43" s="65">
        <f>E43/C43*100</f>
        <v>421.10416666666663</v>
      </c>
      <c r="G43" s="65">
        <f>E43/D43*100</f>
        <v>67.376666666666665</v>
      </c>
      <c r="J43" s="90"/>
      <c r="K43" s="91"/>
      <c r="L43" s="91"/>
      <c r="M43" s="91"/>
      <c r="N43" s="91"/>
      <c r="O43" s="91"/>
    </row>
    <row r="44" spans="1:15" hidden="1" x14ac:dyDescent="0.25">
      <c r="A44" s="139" t="s">
        <v>280</v>
      </c>
      <c r="B44" s="139" t="s">
        <v>281</v>
      </c>
      <c r="C44" s="140">
        <v>0</v>
      </c>
      <c r="D44" s="140">
        <v>0</v>
      </c>
      <c r="E44" s="140">
        <v>0</v>
      </c>
      <c r="F44" s="65">
        <v>0</v>
      </c>
      <c r="G44" s="65">
        <v>0</v>
      </c>
      <c r="J44" s="90"/>
      <c r="K44" s="91"/>
      <c r="L44" s="91"/>
      <c r="M44" s="91"/>
      <c r="N44" s="91"/>
      <c r="O44" s="91"/>
    </row>
    <row r="45" spans="1:15" hidden="1" x14ac:dyDescent="0.25">
      <c r="A45" s="137" t="s">
        <v>282</v>
      </c>
      <c r="B45" s="137" t="s">
        <v>283</v>
      </c>
      <c r="C45" s="138">
        <f>C46</f>
        <v>61.82</v>
      </c>
      <c r="D45" s="138">
        <f>D46</f>
        <v>1000</v>
      </c>
      <c r="E45" s="138">
        <f>E46</f>
        <v>110.85</v>
      </c>
      <c r="F45" s="65">
        <f>E45/C45*100</f>
        <v>179.31090262051114</v>
      </c>
      <c r="G45" s="65">
        <f>E45/D45*100</f>
        <v>11.084999999999999</v>
      </c>
      <c r="J45" s="90"/>
      <c r="K45" s="91"/>
      <c r="L45" s="91"/>
      <c r="M45" s="91"/>
      <c r="N45" s="91"/>
      <c r="O45" s="91"/>
    </row>
    <row r="46" spans="1:15" hidden="1" x14ac:dyDescent="0.25">
      <c r="A46" s="139" t="s">
        <v>284</v>
      </c>
      <c r="B46" s="139" t="s">
        <v>283</v>
      </c>
      <c r="C46" s="140">
        <v>61.82</v>
      </c>
      <c r="D46" s="140">
        <v>1000</v>
      </c>
      <c r="E46" s="140">
        <v>110.85</v>
      </c>
      <c r="F46" s="65">
        <f>E46/C46*100</f>
        <v>179.31090262051114</v>
      </c>
      <c r="G46" s="65">
        <f>E46/D46*100</f>
        <v>11.084999999999999</v>
      </c>
      <c r="J46" s="90"/>
      <c r="K46" s="91"/>
      <c r="L46" s="91"/>
      <c r="M46" s="91"/>
      <c r="N46" s="91"/>
      <c r="O46" s="91"/>
    </row>
    <row r="47" spans="1:15" hidden="1" x14ac:dyDescent="0.25">
      <c r="A47" s="137" t="s">
        <v>285</v>
      </c>
      <c r="B47" s="137" t="s">
        <v>286</v>
      </c>
      <c r="C47" s="138">
        <f>C48+C53+C56+C59+C65+C67+C71+C73</f>
        <v>92288.969999999987</v>
      </c>
      <c r="D47" s="138">
        <f>D48+D53+D56+D59+D65+D67+D71+D73</f>
        <v>171668.4</v>
      </c>
      <c r="E47" s="138">
        <f>E48+E53+E56+E59+E65+E67+E71+E73</f>
        <v>97861.23</v>
      </c>
      <c r="F47" s="65">
        <f>E47/C47*100</f>
        <v>106.03783962482191</v>
      </c>
      <c r="G47" s="65">
        <f>E47/D47*100</f>
        <v>57.005966153351459</v>
      </c>
      <c r="J47" s="90"/>
      <c r="K47" s="91"/>
      <c r="L47" s="91"/>
      <c r="M47" s="91"/>
      <c r="N47" s="91"/>
      <c r="O47" s="91"/>
    </row>
    <row r="48" spans="1:15" hidden="1" x14ac:dyDescent="0.25">
      <c r="A48" s="137" t="s">
        <v>287</v>
      </c>
      <c r="B48" s="137" t="s">
        <v>288</v>
      </c>
      <c r="C48" s="138">
        <f>C49+C50+C51+C52</f>
        <v>81783.039999999994</v>
      </c>
      <c r="D48" s="138">
        <f>D49+D50+D51+D52</f>
        <v>147984.4</v>
      </c>
      <c r="E48" s="138">
        <f>E49+E50+E51+E52</f>
        <v>83978.93</v>
      </c>
      <c r="F48" s="65">
        <f>E48/C48*100</f>
        <v>102.6850188009641</v>
      </c>
      <c r="G48" s="65">
        <f>E48/D48*100</f>
        <v>56.748501869115927</v>
      </c>
      <c r="J48" s="90"/>
      <c r="K48" s="91"/>
      <c r="L48" s="91"/>
      <c r="M48" s="91"/>
      <c r="N48" s="91"/>
      <c r="O48" s="91"/>
    </row>
    <row r="49" spans="1:15" hidden="1" x14ac:dyDescent="0.25">
      <c r="A49" s="139" t="s">
        <v>289</v>
      </c>
      <c r="B49" s="139" t="s">
        <v>290</v>
      </c>
      <c r="C49" s="140">
        <v>0</v>
      </c>
      <c r="D49" s="140">
        <v>2500</v>
      </c>
      <c r="E49" s="140">
        <v>2139.83</v>
      </c>
      <c r="F49" s="65">
        <v>0</v>
      </c>
      <c r="G49" s="65">
        <f>E49/D49*100</f>
        <v>85.593199999999996</v>
      </c>
      <c r="J49" s="90"/>
      <c r="K49" s="91"/>
      <c r="L49" s="91"/>
      <c r="M49" s="91"/>
      <c r="N49" s="91"/>
      <c r="O49" s="91"/>
    </row>
    <row r="50" spans="1:15" hidden="1" x14ac:dyDescent="0.25">
      <c r="A50" s="139" t="s">
        <v>291</v>
      </c>
      <c r="B50" s="139" t="s">
        <v>292</v>
      </c>
      <c r="C50" s="140">
        <v>0</v>
      </c>
      <c r="D50" s="140">
        <v>0</v>
      </c>
      <c r="E50" s="140">
        <v>0</v>
      </c>
      <c r="F50" s="65">
        <v>0</v>
      </c>
      <c r="G50" s="65">
        <v>0</v>
      </c>
      <c r="J50" s="90"/>
      <c r="K50" s="91"/>
      <c r="L50" s="91"/>
      <c r="M50" s="91"/>
      <c r="N50" s="91"/>
      <c r="O50" s="91"/>
    </row>
    <row r="51" spans="1:15" hidden="1" x14ac:dyDescent="0.25">
      <c r="A51" s="139" t="s">
        <v>293</v>
      </c>
      <c r="B51" s="139" t="s">
        <v>294</v>
      </c>
      <c r="C51" s="140">
        <v>0</v>
      </c>
      <c r="D51" s="140">
        <v>400</v>
      </c>
      <c r="E51" s="140">
        <v>278.39999999999998</v>
      </c>
      <c r="F51" s="65">
        <v>0</v>
      </c>
      <c r="G51" s="65">
        <f>E51/D51*100</f>
        <v>69.599999999999994</v>
      </c>
      <c r="J51" s="90"/>
      <c r="K51" s="91"/>
      <c r="L51" s="91"/>
      <c r="M51" s="91"/>
      <c r="N51" s="91"/>
      <c r="O51" s="91"/>
    </row>
    <row r="52" spans="1:15" hidden="1" x14ac:dyDescent="0.25">
      <c r="A52" s="139" t="s">
        <v>295</v>
      </c>
      <c r="B52" s="139" t="s">
        <v>296</v>
      </c>
      <c r="C52" s="140">
        <v>81783.039999999994</v>
      </c>
      <c r="D52" s="140">
        <v>145084.4</v>
      </c>
      <c r="E52" s="140">
        <v>81560.7</v>
      </c>
      <c r="F52" s="65">
        <f>E52/C52*100</f>
        <v>99.728134341790181</v>
      </c>
      <c r="G52" s="65">
        <f>E52/D52*100</f>
        <v>56.216037010181665</v>
      </c>
      <c r="J52" s="90"/>
      <c r="K52" s="91"/>
      <c r="L52" s="91"/>
      <c r="M52" s="91"/>
      <c r="N52" s="91"/>
      <c r="O52" s="91"/>
    </row>
    <row r="53" spans="1:15" hidden="1" x14ac:dyDescent="0.25">
      <c r="A53" s="137" t="s">
        <v>297</v>
      </c>
      <c r="B53" s="137" t="s">
        <v>298</v>
      </c>
      <c r="C53" s="138">
        <f>C54+C55</f>
        <v>5448.11</v>
      </c>
      <c r="D53" s="138">
        <f>D54+D55</f>
        <v>14981</v>
      </c>
      <c r="E53" s="138">
        <f>E54+E55</f>
        <v>9120.2999999999993</v>
      </c>
      <c r="F53" s="65">
        <f>E53/C53*100</f>
        <v>167.40300764852398</v>
      </c>
      <c r="G53" s="65">
        <f>E53/D53*100</f>
        <v>60.879113543822172</v>
      </c>
      <c r="J53" s="90"/>
      <c r="K53" s="91"/>
      <c r="L53" s="91"/>
      <c r="M53" s="91"/>
      <c r="N53" s="91"/>
      <c r="O53" s="91"/>
    </row>
    <row r="54" spans="1:15" ht="30" hidden="1" x14ac:dyDescent="0.25">
      <c r="A54" s="139" t="s">
        <v>299</v>
      </c>
      <c r="B54" s="139" t="s">
        <v>300</v>
      </c>
      <c r="C54" s="140">
        <v>0</v>
      </c>
      <c r="D54" s="140">
        <v>0</v>
      </c>
      <c r="E54" s="140">
        <v>0</v>
      </c>
      <c r="F54" s="65">
        <v>0</v>
      </c>
      <c r="G54" s="65">
        <v>0</v>
      </c>
      <c r="J54" s="90"/>
      <c r="K54" s="91"/>
      <c r="L54" s="91"/>
      <c r="M54" s="91"/>
      <c r="N54" s="91"/>
      <c r="O54" s="91"/>
    </row>
    <row r="55" spans="1:15" ht="30" hidden="1" x14ac:dyDescent="0.25">
      <c r="A55" s="139" t="s">
        <v>301</v>
      </c>
      <c r="B55" s="139" t="s">
        <v>302</v>
      </c>
      <c r="C55" s="140">
        <v>5448.11</v>
      </c>
      <c r="D55" s="140">
        <v>14981</v>
      </c>
      <c r="E55" s="140">
        <v>9120.2999999999993</v>
      </c>
      <c r="F55" s="65">
        <f>E55/C55*100</f>
        <v>167.40300764852398</v>
      </c>
      <c r="G55" s="65">
        <f>E55/D55*100</f>
        <v>60.879113543822172</v>
      </c>
      <c r="J55" s="90"/>
      <c r="K55" s="91"/>
      <c r="L55" s="91"/>
      <c r="M55" s="91"/>
      <c r="N55" s="91"/>
      <c r="O55" s="91"/>
    </row>
    <row r="56" spans="1:15" hidden="1" x14ac:dyDescent="0.25">
      <c r="A56" s="137" t="s">
        <v>303</v>
      </c>
      <c r="B56" s="137" t="s">
        <v>304</v>
      </c>
      <c r="C56" s="138">
        <f>C57+C58</f>
        <v>106.2</v>
      </c>
      <c r="D56" s="138">
        <f>D57+D58</f>
        <v>500</v>
      </c>
      <c r="E56" s="138">
        <f>E57+E58</f>
        <v>106.2</v>
      </c>
      <c r="F56" s="65">
        <f>E56/C56*100</f>
        <v>100</v>
      </c>
      <c r="G56" s="65">
        <f>E56/D56*100</f>
        <v>21.240000000000002</v>
      </c>
      <c r="J56" s="90"/>
      <c r="K56" s="91"/>
      <c r="L56" s="91"/>
      <c r="M56" s="91"/>
      <c r="N56" s="91"/>
      <c r="O56" s="91"/>
    </row>
    <row r="57" spans="1:15" hidden="1" x14ac:dyDescent="0.25">
      <c r="A57" s="139" t="s">
        <v>305</v>
      </c>
      <c r="B57" s="139" t="s">
        <v>306</v>
      </c>
      <c r="C57" s="140">
        <v>0</v>
      </c>
      <c r="D57" s="140">
        <v>0</v>
      </c>
      <c r="E57" s="140">
        <v>0</v>
      </c>
      <c r="F57" s="65">
        <v>0</v>
      </c>
      <c r="G57" s="65">
        <v>0</v>
      </c>
      <c r="J57" s="90"/>
      <c r="K57" s="91"/>
      <c r="L57" s="91"/>
      <c r="M57" s="91"/>
      <c r="N57" s="91"/>
      <c r="O57" s="91"/>
    </row>
    <row r="58" spans="1:15" hidden="1" x14ac:dyDescent="0.25">
      <c r="A58" s="139" t="s">
        <v>307</v>
      </c>
      <c r="B58" s="139" t="s">
        <v>308</v>
      </c>
      <c r="C58" s="140">
        <v>106.2</v>
      </c>
      <c r="D58" s="140">
        <v>500</v>
      </c>
      <c r="E58" s="140">
        <v>106.2</v>
      </c>
      <c r="F58" s="65">
        <f>E58/C58*100</f>
        <v>100</v>
      </c>
      <c r="G58" s="65">
        <f>E58/D58*100</f>
        <v>21.240000000000002</v>
      </c>
      <c r="J58" s="90"/>
      <c r="K58" s="91"/>
      <c r="L58" s="91"/>
      <c r="M58" s="91"/>
      <c r="N58" s="91"/>
      <c r="O58" s="91"/>
    </row>
    <row r="59" spans="1:15" hidden="1" x14ac:dyDescent="0.25">
      <c r="A59" s="137" t="s">
        <v>309</v>
      </c>
      <c r="B59" s="137" t="s">
        <v>310</v>
      </c>
      <c r="C59" s="138">
        <f>C60+C61+C62+C63+C64</f>
        <v>3008.45</v>
      </c>
      <c r="D59" s="138">
        <f>D60+D61+D62+D63+D64</f>
        <v>3003</v>
      </c>
      <c r="E59" s="138">
        <f>E60+E61+E62+E63+E64</f>
        <v>2599.59</v>
      </c>
      <c r="F59" s="65">
        <f>E59/C59*100</f>
        <v>86.409612923598544</v>
      </c>
      <c r="G59" s="65">
        <f>E59/D59*100</f>
        <v>86.566433566433574</v>
      </c>
      <c r="J59" s="90"/>
      <c r="K59" s="91"/>
      <c r="L59" s="91"/>
      <c r="M59" s="91"/>
      <c r="N59" s="91"/>
      <c r="O59" s="91"/>
    </row>
    <row r="60" spans="1:15" hidden="1" x14ac:dyDescent="0.25">
      <c r="A60" s="139" t="s">
        <v>311</v>
      </c>
      <c r="B60" s="139" t="s">
        <v>312</v>
      </c>
      <c r="C60" s="140">
        <v>3008.45</v>
      </c>
      <c r="D60" s="140">
        <v>1500</v>
      </c>
      <c r="E60" s="140">
        <v>1587.38</v>
      </c>
      <c r="F60" s="65">
        <f>E60/C60*100</f>
        <v>52.764047931659164</v>
      </c>
      <c r="G60" s="65">
        <f>E60/D60*100</f>
        <v>105.82533333333335</v>
      </c>
      <c r="J60" s="90"/>
      <c r="K60" s="91"/>
      <c r="L60" s="91"/>
      <c r="M60" s="91"/>
      <c r="N60" s="91"/>
      <c r="O60" s="91"/>
    </row>
    <row r="61" spans="1:15" hidden="1" x14ac:dyDescent="0.25">
      <c r="A61" s="139" t="s">
        <v>313</v>
      </c>
      <c r="B61" s="139" t="s">
        <v>314</v>
      </c>
      <c r="C61" s="140">
        <v>0</v>
      </c>
      <c r="D61" s="140">
        <v>1154</v>
      </c>
      <c r="E61" s="140">
        <v>1012.21</v>
      </c>
      <c r="F61" s="65">
        <v>0</v>
      </c>
      <c r="G61" s="65">
        <f>E61/D61*100</f>
        <v>87.713171577123049</v>
      </c>
      <c r="J61" s="90"/>
      <c r="K61" s="91"/>
      <c r="L61" s="91"/>
      <c r="M61" s="91"/>
      <c r="N61" s="91"/>
      <c r="O61" s="91"/>
    </row>
    <row r="62" spans="1:15" hidden="1" x14ac:dyDescent="0.25">
      <c r="A62" s="139" t="s">
        <v>315</v>
      </c>
      <c r="B62" s="139" t="s">
        <v>316</v>
      </c>
      <c r="C62" s="140">
        <v>0</v>
      </c>
      <c r="D62" s="140">
        <v>299</v>
      </c>
      <c r="E62" s="140">
        <v>0</v>
      </c>
      <c r="F62" s="65">
        <v>0</v>
      </c>
      <c r="G62" s="65">
        <f>E62/D62*100</f>
        <v>0</v>
      </c>
      <c r="J62" s="90"/>
      <c r="K62" s="91"/>
      <c r="L62" s="91"/>
      <c r="M62" s="91"/>
      <c r="N62" s="91"/>
      <c r="O62" s="91"/>
    </row>
    <row r="63" spans="1:15" hidden="1" x14ac:dyDescent="0.25">
      <c r="A63" s="139" t="s">
        <v>317</v>
      </c>
      <c r="B63" s="139" t="s">
        <v>318</v>
      </c>
      <c r="C63" s="140">
        <v>0</v>
      </c>
      <c r="D63" s="140">
        <v>0</v>
      </c>
      <c r="E63" s="140">
        <v>0</v>
      </c>
      <c r="F63" s="65">
        <v>0</v>
      </c>
      <c r="G63" s="65">
        <v>0</v>
      </c>
      <c r="J63" s="90"/>
      <c r="K63" s="91"/>
      <c r="L63" s="91"/>
      <c r="M63" s="91"/>
      <c r="N63" s="91"/>
      <c r="O63" s="91"/>
    </row>
    <row r="64" spans="1:15" hidden="1" x14ac:dyDescent="0.25">
      <c r="A64" s="139" t="s">
        <v>319</v>
      </c>
      <c r="B64" s="139" t="s">
        <v>320</v>
      </c>
      <c r="C64" s="140">
        <v>0</v>
      </c>
      <c r="D64" s="140">
        <v>50</v>
      </c>
      <c r="E64" s="140">
        <v>0</v>
      </c>
      <c r="F64" s="65">
        <v>0</v>
      </c>
      <c r="G64" s="65">
        <f>E64/D64*100</f>
        <v>0</v>
      </c>
      <c r="J64" s="90"/>
      <c r="K64" s="91"/>
      <c r="L64" s="91"/>
      <c r="M64" s="91"/>
      <c r="N64" s="91"/>
      <c r="O64" s="91"/>
    </row>
    <row r="65" spans="1:15" hidden="1" x14ac:dyDescent="0.25">
      <c r="A65" s="137" t="s">
        <v>325</v>
      </c>
      <c r="B65" s="137" t="s">
        <v>326</v>
      </c>
      <c r="C65" s="138">
        <f>C66</f>
        <v>137.80000000000001</v>
      </c>
      <c r="D65" s="138">
        <f>D66</f>
        <v>3000</v>
      </c>
      <c r="E65" s="138">
        <f>E66</f>
        <v>43.8</v>
      </c>
      <c r="F65" s="65">
        <f>E65/C65*100</f>
        <v>31.785195936139328</v>
      </c>
      <c r="G65" s="65">
        <f>E65/D65*100</f>
        <v>1.4599999999999997</v>
      </c>
      <c r="J65" s="90"/>
      <c r="K65" s="91"/>
      <c r="L65" s="91"/>
      <c r="M65" s="91"/>
      <c r="N65" s="91"/>
      <c r="O65" s="91"/>
    </row>
    <row r="66" spans="1:15" ht="14.25" hidden="1" customHeight="1" x14ac:dyDescent="0.25">
      <c r="A66" s="139" t="s">
        <v>327</v>
      </c>
      <c r="B66" s="139" t="s">
        <v>328</v>
      </c>
      <c r="C66" s="140">
        <v>137.80000000000001</v>
      </c>
      <c r="D66" s="140">
        <v>3000</v>
      </c>
      <c r="E66" s="140">
        <v>43.8</v>
      </c>
      <c r="F66" s="65">
        <f>E66/C66*100</f>
        <v>31.785195936139328</v>
      </c>
      <c r="G66" s="65">
        <f>E66/D66*100</f>
        <v>1.4599999999999997</v>
      </c>
      <c r="J66" s="90"/>
      <c r="K66" s="91"/>
      <c r="L66" s="91"/>
      <c r="M66" s="91"/>
      <c r="N66" s="91"/>
      <c r="O66" s="91"/>
    </row>
    <row r="67" spans="1:15" hidden="1" x14ac:dyDescent="0.25">
      <c r="A67" s="137" t="s">
        <v>331</v>
      </c>
      <c r="B67" s="137" t="s">
        <v>332</v>
      </c>
      <c r="C67" s="138">
        <f>C68+C69+C70</f>
        <v>509.38</v>
      </c>
      <c r="D67" s="138">
        <f>D68+D69+D70</f>
        <v>800</v>
      </c>
      <c r="E67" s="138">
        <f>E68+E69+E70</f>
        <v>351.72</v>
      </c>
      <c r="F67" s="65">
        <f>E67/C67*100</f>
        <v>69.048647375240492</v>
      </c>
      <c r="G67" s="65">
        <f>E67/D67*100</f>
        <v>43.965000000000003</v>
      </c>
      <c r="J67" s="90"/>
      <c r="K67" s="91"/>
      <c r="L67" s="91"/>
      <c r="M67" s="91"/>
      <c r="N67" s="91"/>
      <c r="O67" s="91"/>
    </row>
    <row r="68" spans="1:15" hidden="1" x14ac:dyDescent="0.25">
      <c r="A68" s="139" t="s">
        <v>335</v>
      </c>
      <c r="B68" s="139" t="s">
        <v>336</v>
      </c>
      <c r="C68" s="140">
        <v>0</v>
      </c>
      <c r="D68" s="140">
        <v>0</v>
      </c>
      <c r="E68" s="140">
        <v>0</v>
      </c>
      <c r="F68" s="65">
        <v>0</v>
      </c>
      <c r="G68" s="65">
        <v>0</v>
      </c>
      <c r="J68" s="90"/>
      <c r="K68" s="91"/>
      <c r="L68" s="91"/>
      <c r="M68" s="91"/>
      <c r="N68" s="91"/>
      <c r="O68" s="91"/>
    </row>
    <row r="69" spans="1:15" hidden="1" x14ac:dyDescent="0.25">
      <c r="A69" s="139" t="s">
        <v>337</v>
      </c>
      <c r="B69" s="139" t="s">
        <v>338</v>
      </c>
      <c r="C69" s="140">
        <v>0</v>
      </c>
      <c r="D69" s="140">
        <v>0</v>
      </c>
      <c r="E69" s="140">
        <v>0</v>
      </c>
      <c r="F69" s="65">
        <v>0</v>
      </c>
      <c r="G69" s="65">
        <v>0</v>
      </c>
      <c r="J69" s="90"/>
      <c r="K69" s="91"/>
      <c r="L69" s="91"/>
      <c r="M69" s="91"/>
      <c r="N69" s="91"/>
      <c r="O69" s="91"/>
    </row>
    <row r="70" spans="1:15" hidden="1" x14ac:dyDescent="0.25">
      <c r="A70" s="139" t="s">
        <v>339</v>
      </c>
      <c r="B70" s="139" t="s">
        <v>340</v>
      </c>
      <c r="C70" s="140">
        <v>509.38</v>
      </c>
      <c r="D70" s="140">
        <v>800</v>
      </c>
      <c r="E70" s="140">
        <v>351.72</v>
      </c>
      <c r="F70" s="65">
        <f>E70/C70*100</f>
        <v>69.048647375240492</v>
      </c>
      <c r="G70" s="65">
        <f t="shared" ref="G70:G75" si="9">E70/D70*100</f>
        <v>43.965000000000003</v>
      </c>
      <c r="J70" s="90"/>
      <c r="K70" s="91"/>
      <c r="L70" s="91"/>
      <c r="M70" s="91"/>
      <c r="N70" s="91"/>
      <c r="O70" s="91"/>
    </row>
    <row r="71" spans="1:15" hidden="1" x14ac:dyDescent="0.25">
      <c r="A71" s="137" t="s">
        <v>341</v>
      </c>
      <c r="B71" s="137" t="s">
        <v>342</v>
      </c>
      <c r="C71" s="138">
        <f>C72</f>
        <v>1277.26</v>
      </c>
      <c r="D71" s="138">
        <f>D72</f>
        <v>1000</v>
      </c>
      <c r="E71" s="138">
        <f>E72</f>
        <v>1390.69</v>
      </c>
      <c r="F71" s="65">
        <f>E71/C71*100</f>
        <v>108.88072906064545</v>
      </c>
      <c r="G71" s="65">
        <f t="shared" si="9"/>
        <v>139.06899999999999</v>
      </c>
      <c r="J71" s="90"/>
      <c r="K71" s="91"/>
      <c r="L71" s="91"/>
      <c r="M71" s="91"/>
      <c r="N71" s="91"/>
      <c r="O71" s="91"/>
    </row>
    <row r="72" spans="1:15" hidden="1" x14ac:dyDescent="0.25">
      <c r="A72" s="139" t="s">
        <v>343</v>
      </c>
      <c r="B72" s="139" t="s">
        <v>344</v>
      </c>
      <c r="C72" s="140">
        <v>1277.26</v>
      </c>
      <c r="D72" s="140">
        <v>1000</v>
      </c>
      <c r="E72" s="140">
        <v>1390.69</v>
      </c>
      <c r="F72" s="65">
        <f>E72/C72*100</f>
        <v>108.88072906064545</v>
      </c>
      <c r="G72" s="65">
        <f t="shared" si="9"/>
        <v>139.06899999999999</v>
      </c>
      <c r="J72" s="90"/>
      <c r="K72" s="91"/>
      <c r="L72" s="91"/>
      <c r="M72" s="91"/>
      <c r="N72" s="91"/>
      <c r="O72" s="91"/>
    </row>
    <row r="73" spans="1:15" hidden="1" x14ac:dyDescent="0.25">
      <c r="A73" s="137" t="s">
        <v>345</v>
      </c>
      <c r="B73" s="137" t="s">
        <v>346</v>
      </c>
      <c r="C73" s="138">
        <f>C74+C75</f>
        <v>18.73</v>
      </c>
      <c r="D73" s="138">
        <f>D74+D75</f>
        <v>400</v>
      </c>
      <c r="E73" s="138">
        <f>E74+E75</f>
        <v>270</v>
      </c>
      <c r="F73" s="65">
        <f>E73/C73*100</f>
        <v>1441.5376401494927</v>
      </c>
      <c r="G73" s="65">
        <f t="shared" si="9"/>
        <v>67.5</v>
      </c>
      <c r="J73" s="90"/>
      <c r="K73" s="91"/>
      <c r="L73" s="91"/>
      <c r="M73" s="91"/>
      <c r="N73" s="91"/>
      <c r="O73" s="91"/>
    </row>
    <row r="74" spans="1:15" ht="30" hidden="1" x14ac:dyDescent="0.25">
      <c r="A74" s="139" t="s">
        <v>347</v>
      </c>
      <c r="B74" s="139" t="s">
        <v>348</v>
      </c>
      <c r="C74" s="140">
        <v>18.73</v>
      </c>
      <c r="D74" s="140">
        <v>300</v>
      </c>
      <c r="E74" s="140">
        <v>270</v>
      </c>
      <c r="F74" s="65">
        <f>E74/C74*100</f>
        <v>1441.5376401494927</v>
      </c>
      <c r="G74" s="65">
        <f t="shared" si="9"/>
        <v>90</v>
      </c>
      <c r="J74" s="90"/>
      <c r="K74" s="91"/>
      <c r="L74" s="91"/>
      <c r="M74" s="91"/>
      <c r="N74" s="91"/>
      <c r="O74" s="91"/>
    </row>
    <row r="75" spans="1:15" hidden="1" x14ac:dyDescent="0.25">
      <c r="A75" s="139" t="s">
        <v>349</v>
      </c>
      <c r="B75" s="139" t="s">
        <v>350</v>
      </c>
      <c r="C75" s="140">
        <v>0</v>
      </c>
      <c r="D75" s="140">
        <v>100</v>
      </c>
      <c r="E75" s="140">
        <v>0</v>
      </c>
      <c r="F75" s="65">
        <v>0</v>
      </c>
      <c r="G75" s="65">
        <f t="shared" si="9"/>
        <v>0</v>
      </c>
      <c r="J75" s="90"/>
      <c r="K75" s="91"/>
      <c r="L75" s="91"/>
      <c r="M75" s="91"/>
      <c r="N75" s="91"/>
      <c r="O75" s="91"/>
    </row>
    <row r="76" spans="1:15" hidden="1" x14ac:dyDescent="0.25">
      <c r="A76" s="137" t="s">
        <v>351</v>
      </c>
      <c r="B76" s="137" t="s">
        <v>352</v>
      </c>
      <c r="C76" s="138">
        <f t="shared" ref="C76:E77" si="10">C77</f>
        <v>0</v>
      </c>
      <c r="D76" s="138">
        <f t="shared" si="10"/>
        <v>0</v>
      </c>
      <c r="E76" s="138">
        <f t="shared" si="10"/>
        <v>0</v>
      </c>
      <c r="F76" s="65">
        <v>0</v>
      </c>
      <c r="G76" s="65">
        <v>0</v>
      </c>
      <c r="J76" s="90"/>
      <c r="K76" s="91"/>
      <c r="L76" s="91"/>
      <c r="M76" s="91"/>
      <c r="N76" s="91"/>
      <c r="O76" s="91"/>
    </row>
    <row r="77" spans="1:15" hidden="1" x14ac:dyDescent="0.25">
      <c r="A77" s="137" t="s">
        <v>353</v>
      </c>
      <c r="B77" s="137" t="s">
        <v>352</v>
      </c>
      <c r="C77" s="138">
        <f t="shared" si="10"/>
        <v>0</v>
      </c>
      <c r="D77" s="138">
        <f t="shared" si="10"/>
        <v>0</v>
      </c>
      <c r="E77" s="138">
        <f t="shared" si="10"/>
        <v>0</v>
      </c>
      <c r="F77" s="65">
        <v>0</v>
      </c>
      <c r="G77" s="65">
        <v>0</v>
      </c>
      <c r="J77" s="90"/>
      <c r="K77" s="91"/>
      <c r="L77" s="91"/>
      <c r="M77" s="91"/>
      <c r="N77" s="91"/>
      <c r="O77" s="91"/>
    </row>
    <row r="78" spans="1:15" hidden="1" x14ac:dyDescent="0.25">
      <c r="A78" s="139" t="s">
        <v>354</v>
      </c>
      <c r="B78" s="139" t="s">
        <v>355</v>
      </c>
      <c r="C78" s="140">
        <v>0</v>
      </c>
      <c r="D78" s="140">
        <v>0</v>
      </c>
      <c r="E78" s="140">
        <v>0</v>
      </c>
      <c r="F78" s="65">
        <v>0</v>
      </c>
      <c r="G78" s="65">
        <v>0</v>
      </c>
      <c r="J78" s="90"/>
      <c r="K78" s="91"/>
      <c r="L78" s="91"/>
      <c r="M78" s="91"/>
      <c r="N78" s="91"/>
      <c r="O78" s="91"/>
    </row>
    <row r="79" spans="1:15" hidden="1" x14ac:dyDescent="0.25">
      <c r="A79" s="137" t="s">
        <v>358</v>
      </c>
      <c r="B79" s="137" t="s">
        <v>359</v>
      </c>
      <c r="C79" s="138">
        <f>C80+C83+C85+C87+C90</f>
        <v>2888.27</v>
      </c>
      <c r="D79" s="138">
        <f>D80+D83+D85+D87+D90</f>
        <v>3650</v>
      </c>
      <c r="E79" s="138">
        <f>E80+E83+E85+E87+E90</f>
        <v>872.91000000000008</v>
      </c>
      <c r="F79" s="65">
        <f>E79/C79*100</f>
        <v>30.222589993317801</v>
      </c>
      <c r="G79" s="65">
        <f>E79/D79*100</f>
        <v>23.915342465753429</v>
      </c>
      <c r="J79" s="90"/>
      <c r="K79" s="91"/>
      <c r="L79" s="91"/>
      <c r="M79" s="91"/>
      <c r="N79" s="91"/>
      <c r="O79" s="91"/>
    </row>
    <row r="80" spans="1:15" hidden="1" x14ac:dyDescent="0.25">
      <c r="A80" s="137" t="s">
        <v>360</v>
      </c>
      <c r="B80" s="137" t="s">
        <v>361</v>
      </c>
      <c r="C80" s="138">
        <f>C81+C82</f>
        <v>174.21</v>
      </c>
      <c r="D80" s="138">
        <f>D81+D82</f>
        <v>3000</v>
      </c>
      <c r="E80" s="138">
        <f>E81+E82</f>
        <v>180.73</v>
      </c>
      <c r="F80" s="65">
        <f>E80/C80*100</f>
        <v>103.74260949428849</v>
      </c>
      <c r="G80" s="65">
        <f>E80/D80*100</f>
        <v>6.0243333333333329</v>
      </c>
      <c r="J80" s="90"/>
      <c r="K80" s="91"/>
      <c r="L80" s="91"/>
      <c r="M80" s="91"/>
      <c r="N80" s="91"/>
      <c r="O80" s="91"/>
    </row>
    <row r="81" spans="1:15" hidden="1" x14ac:dyDescent="0.25">
      <c r="A81" s="139" t="s">
        <v>362</v>
      </c>
      <c r="B81" s="139" t="s">
        <v>363</v>
      </c>
      <c r="C81" s="140">
        <v>0</v>
      </c>
      <c r="D81" s="140">
        <v>1050</v>
      </c>
      <c r="E81" s="140">
        <v>0</v>
      </c>
      <c r="F81" s="65">
        <v>0</v>
      </c>
      <c r="G81" s="65">
        <f>E81/D81*100</f>
        <v>0</v>
      </c>
      <c r="J81" s="90"/>
      <c r="K81" s="91"/>
      <c r="L81" s="91"/>
      <c r="M81" s="91"/>
      <c r="N81" s="91"/>
      <c r="O81" s="91"/>
    </row>
    <row r="82" spans="1:15" hidden="1" x14ac:dyDescent="0.25">
      <c r="A82" s="139" t="s">
        <v>364</v>
      </c>
      <c r="B82" s="139" t="s">
        <v>365</v>
      </c>
      <c r="C82" s="140">
        <v>174.21</v>
      </c>
      <c r="D82" s="140">
        <v>1950</v>
      </c>
      <c r="E82" s="140">
        <v>180.73</v>
      </c>
      <c r="F82" s="65">
        <f>E82/C82*100</f>
        <v>103.74260949428849</v>
      </c>
      <c r="G82" s="65">
        <f>E82/D82*100</f>
        <v>9.2682051282051265</v>
      </c>
      <c r="J82" s="90"/>
      <c r="K82" s="91"/>
      <c r="L82" s="91"/>
      <c r="M82" s="91"/>
      <c r="N82" s="91"/>
      <c r="O82" s="91"/>
    </row>
    <row r="83" spans="1:15" hidden="1" x14ac:dyDescent="0.25">
      <c r="A83" s="137" t="s">
        <v>369</v>
      </c>
      <c r="B83" s="137" t="s">
        <v>370</v>
      </c>
      <c r="C83" s="138">
        <f>C84</f>
        <v>0</v>
      </c>
      <c r="D83" s="138">
        <f>D84</f>
        <v>0</v>
      </c>
      <c r="E83" s="138">
        <f>E84</f>
        <v>0</v>
      </c>
      <c r="F83" s="65">
        <v>0</v>
      </c>
      <c r="G83" s="65">
        <v>0</v>
      </c>
      <c r="J83" s="90"/>
      <c r="K83" s="91"/>
      <c r="L83" s="91"/>
      <c r="M83" s="91"/>
      <c r="N83" s="91"/>
      <c r="O83" s="91"/>
    </row>
    <row r="84" spans="1:15" hidden="1" x14ac:dyDescent="0.25">
      <c r="A84" s="139" t="s">
        <v>371</v>
      </c>
      <c r="B84" s="139" t="s">
        <v>370</v>
      </c>
      <c r="C84" s="140">
        <v>0</v>
      </c>
      <c r="D84" s="140">
        <v>0</v>
      </c>
      <c r="E84" s="140">
        <v>0</v>
      </c>
      <c r="F84" s="65">
        <v>0</v>
      </c>
      <c r="G84" s="65">
        <v>0</v>
      </c>
      <c r="J84" s="90"/>
      <c r="K84" s="91"/>
      <c r="L84" s="91"/>
      <c r="M84" s="91"/>
      <c r="N84" s="91"/>
      <c r="O84" s="91"/>
    </row>
    <row r="85" spans="1:15" hidden="1" x14ac:dyDescent="0.25">
      <c r="A85" s="137" t="s">
        <v>372</v>
      </c>
      <c r="B85" s="137" t="s">
        <v>373</v>
      </c>
      <c r="C85" s="138">
        <f>C86</f>
        <v>765.89</v>
      </c>
      <c r="D85" s="138">
        <f>D86</f>
        <v>500</v>
      </c>
      <c r="E85" s="138">
        <f>E86</f>
        <v>639.09</v>
      </c>
      <c r="F85" s="65">
        <f>E85/C85*100</f>
        <v>83.444097716382245</v>
      </c>
      <c r="G85" s="65">
        <f>E85/D85*100</f>
        <v>127.81800000000001</v>
      </c>
      <c r="J85" s="90"/>
      <c r="K85" s="91"/>
      <c r="L85" s="91"/>
      <c r="M85" s="91"/>
      <c r="N85" s="91"/>
      <c r="O85" s="91"/>
    </row>
    <row r="86" spans="1:15" hidden="1" x14ac:dyDescent="0.25">
      <c r="A86" s="139" t="s">
        <v>374</v>
      </c>
      <c r="B86" s="139" t="s">
        <v>375</v>
      </c>
      <c r="C86" s="140">
        <v>765.89</v>
      </c>
      <c r="D86" s="140">
        <v>500</v>
      </c>
      <c r="E86" s="140">
        <v>639.09</v>
      </c>
      <c r="F86" s="65">
        <f>E86/C86*100</f>
        <v>83.444097716382245</v>
      </c>
      <c r="G86" s="65">
        <f>E86/D86*100</f>
        <v>127.81800000000001</v>
      </c>
      <c r="J86" s="90"/>
      <c r="K86" s="91"/>
      <c r="L86" s="91"/>
      <c r="M86" s="91"/>
      <c r="N86" s="91"/>
      <c r="O86" s="91"/>
    </row>
    <row r="87" spans="1:15" hidden="1" x14ac:dyDescent="0.25">
      <c r="A87" s="137" t="s">
        <v>376</v>
      </c>
      <c r="B87" s="137" t="s">
        <v>377</v>
      </c>
      <c r="C87" s="138">
        <f>C88+C89</f>
        <v>0</v>
      </c>
      <c r="D87" s="138">
        <f>D88+D89</f>
        <v>150</v>
      </c>
      <c r="E87" s="138">
        <f>E88+E89</f>
        <v>53.09</v>
      </c>
      <c r="F87" s="65">
        <v>0</v>
      </c>
      <c r="G87" s="65">
        <f>E87/D87*100</f>
        <v>35.393333333333338</v>
      </c>
      <c r="J87" s="90"/>
      <c r="K87" s="91"/>
      <c r="L87" s="91"/>
      <c r="M87" s="91"/>
      <c r="N87" s="91"/>
      <c r="O87" s="91"/>
    </row>
    <row r="88" spans="1:15" hidden="1" x14ac:dyDescent="0.25">
      <c r="A88" s="139" t="s">
        <v>378</v>
      </c>
      <c r="B88" s="139" t="s">
        <v>379</v>
      </c>
      <c r="C88" s="140">
        <v>0</v>
      </c>
      <c r="D88" s="140">
        <v>0</v>
      </c>
      <c r="E88" s="140">
        <v>0</v>
      </c>
      <c r="F88" s="65">
        <v>0</v>
      </c>
      <c r="G88" s="65">
        <v>0</v>
      </c>
      <c r="J88" s="90"/>
      <c r="K88" s="91"/>
      <c r="L88" s="91"/>
      <c r="M88" s="91"/>
      <c r="N88" s="91"/>
      <c r="O88" s="91"/>
    </row>
    <row r="89" spans="1:15" hidden="1" x14ac:dyDescent="0.25">
      <c r="A89" s="139" t="s">
        <v>383</v>
      </c>
      <c r="B89" s="139" t="s">
        <v>380</v>
      </c>
      <c r="C89" s="140">
        <v>0</v>
      </c>
      <c r="D89" s="140">
        <v>150</v>
      </c>
      <c r="E89" s="140">
        <v>53.09</v>
      </c>
      <c r="F89" s="65">
        <v>0</v>
      </c>
      <c r="G89" s="65">
        <f>E89/D89*100</f>
        <v>35.393333333333338</v>
      </c>
      <c r="J89" s="90"/>
      <c r="K89" s="91"/>
      <c r="L89" s="91"/>
      <c r="M89" s="91"/>
      <c r="N89" s="91"/>
      <c r="O89" s="91"/>
    </row>
    <row r="90" spans="1:15" hidden="1" x14ac:dyDescent="0.25">
      <c r="A90" s="137" t="s">
        <v>387</v>
      </c>
      <c r="B90" s="137" t="s">
        <v>359</v>
      </c>
      <c r="C90" s="138">
        <f>C91+C92</f>
        <v>1948.17</v>
      </c>
      <c r="D90" s="138">
        <f>D91+D92</f>
        <v>0</v>
      </c>
      <c r="E90" s="138">
        <f>E91+E92</f>
        <v>0</v>
      </c>
      <c r="F90" s="65">
        <f>E90/C90*100</f>
        <v>0</v>
      </c>
      <c r="G90" s="65">
        <v>0</v>
      </c>
      <c r="J90" s="90"/>
      <c r="K90" s="91"/>
      <c r="L90" s="91"/>
      <c r="M90" s="91"/>
      <c r="N90" s="91"/>
      <c r="O90" s="91"/>
    </row>
    <row r="91" spans="1:15" hidden="1" x14ac:dyDescent="0.25">
      <c r="A91" s="139" t="s">
        <v>388</v>
      </c>
      <c r="B91" s="139" t="s">
        <v>389</v>
      </c>
      <c r="C91" s="140">
        <v>0</v>
      </c>
      <c r="D91" s="140">
        <v>0</v>
      </c>
      <c r="E91" s="140">
        <v>0</v>
      </c>
      <c r="F91" s="65">
        <v>0</v>
      </c>
      <c r="G91" s="65">
        <v>0</v>
      </c>
      <c r="J91" s="90"/>
      <c r="K91" s="91"/>
      <c r="L91" s="91"/>
      <c r="M91" s="91"/>
      <c r="N91" s="91"/>
      <c r="O91" s="91"/>
    </row>
    <row r="92" spans="1:15" hidden="1" x14ac:dyDescent="0.25">
      <c r="A92" s="139" t="s">
        <v>390</v>
      </c>
      <c r="B92" s="139" t="s">
        <v>359</v>
      </c>
      <c r="C92" s="140">
        <v>1948.17</v>
      </c>
      <c r="D92" s="140">
        <v>0</v>
      </c>
      <c r="E92" s="140">
        <v>0</v>
      </c>
      <c r="F92" s="65">
        <f t="shared" ref="F92:F97" si="11">E92/C92*100</f>
        <v>0</v>
      </c>
      <c r="G92" s="65">
        <v>0</v>
      </c>
      <c r="J92" s="90"/>
      <c r="K92" s="91"/>
      <c r="L92" s="91"/>
      <c r="M92" s="91"/>
      <c r="N92" s="91"/>
      <c r="O92" s="91"/>
    </row>
    <row r="93" spans="1:15" x14ac:dyDescent="0.25">
      <c r="A93" s="137" t="s">
        <v>391</v>
      </c>
      <c r="B93" s="137" t="s">
        <v>392</v>
      </c>
      <c r="C93" s="138">
        <v>782.46</v>
      </c>
      <c r="D93" s="138">
        <v>800</v>
      </c>
      <c r="E93" s="138">
        <v>911.52</v>
      </c>
      <c r="F93" s="65">
        <f t="shared" si="11"/>
        <v>116.49413388543823</v>
      </c>
      <c r="G93" s="65">
        <f t="shared" ref="G93:G120" si="12">E93/D93*100</f>
        <v>113.94</v>
      </c>
      <c r="J93" s="58"/>
      <c r="K93" s="90"/>
      <c r="L93" s="90"/>
      <c r="M93" s="90"/>
      <c r="N93" s="90"/>
      <c r="O93" s="90"/>
    </row>
    <row r="94" spans="1:15" hidden="1" x14ac:dyDescent="0.25">
      <c r="A94" s="64" t="s">
        <v>399</v>
      </c>
      <c r="B94" s="64" t="s">
        <v>400</v>
      </c>
      <c r="C94" s="65">
        <f t="shared" ref="C94:E95" si="13">C95</f>
        <v>308.56</v>
      </c>
      <c r="D94" s="65">
        <f t="shared" si="13"/>
        <v>800</v>
      </c>
      <c r="E94" s="65">
        <f t="shared" si="13"/>
        <v>470.8</v>
      </c>
      <c r="F94" s="65">
        <f t="shared" si="11"/>
        <v>152.57972517500647</v>
      </c>
      <c r="G94" s="65">
        <f t="shared" si="12"/>
        <v>58.85</v>
      </c>
      <c r="J94" s="59"/>
    </row>
    <row r="95" spans="1:15" hidden="1" x14ac:dyDescent="0.25">
      <c r="A95" s="64" t="s">
        <v>401</v>
      </c>
      <c r="B95" s="64" t="s">
        <v>402</v>
      </c>
      <c r="C95" s="65">
        <f t="shared" si="13"/>
        <v>308.56</v>
      </c>
      <c r="D95" s="65">
        <f t="shared" si="13"/>
        <v>800</v>
      </c>
      <c r="E95" s="65">
        <f t="shared" si="13"/>
        <v>470.8</v>
      </c>
      <c r="F95" s="65">
        <f t="shared" si="11"/>
        <v>152.57972517500647</v>
      </c>
      <c r="G95" s="65">
        <f t="shared" si="12"/>
        <v>58.85</v>
      </c>
      <c r="J95" s="59"/>
    </row>
    <row r="96" spans="1:15" hidden="1" x14ac:dyDescent="0.25">
      <c r="A96" s="81" t="s">
        <v>403</v>
      </c>
      <c r="B96" s="81" t="s">
        <v>404</v>
      </c>
      <c r="C96" s="82">
        <v>308.56</v>
      </c>
      <c r="D96" s="82">
        <v>800</v>
      </c>
      <c r="E96" s="82">
        <v>470.8</v>
      </c>
      <c r="F96" s="65">
        <f t="shared" si="11"/>
        <v>152.57972517500647</v>
      </c>
      <c r="G96" s="65">
        <f t="shared" si="12"/>
        <v>58.85</v>
      </c>
      <c r="J96" s="59"/>
    </row>
    <row r="97" spans="1:15" x14ac:dyDescent="0.25">
      <c r="A97" s="83" t="s">
        <v>498</v>
      </c>
      <c r="B97" s="83"/>
      <c r="C97" s="84">
        <f>C98+C126+C121</f>
        <v>73601.05</v>
      </c>
      <c r="D97" s="84">
        <f t="shared" ref="D97:E97" si="14">D98+D126+D121</f>
        <v>58806.5</v>
      </c>
      <c r="E97" s="84">
        <f t="shared" si="14"/>
        <v>140998.69</v>
      </c>
      <c r="F97" s="65">
        <f t="shared" si="11"/>
        <v>191.57157404683764</v>
      </c>
      <c r="G97" s="65">
        <f t="shared" si="12"/>
        <v>239.7671856002313</v>
      </c>
      <c r="J97" s="59"/>
      <c r="K97" s="59"/>
      <c r="L97" s="59"/>
      <c r="M97" s="59"/>
      <c r="N97" s="59"/>
      <c r="O97" s="59"/>
    </row>
    <row r="98" spans="1:15" x14ac:dyDescent="0.25">
      <c r="A98" s="85" t="s">
        <v>499</v>
      </c>
      <c r="B98" s="85"/>
      <c r="C98" s="86">
        <f t="shared" ref="C98:E99" si="15">C99</f>
        <v>21840.3</v>
      </c>
      <c r="D98" s="86">
        <f t="shared" si="15"/>
        <v>17641.95</v>
      </c>
      <c r="E98" s="86">
        <f t="shared" si="15"/>
        <v>54903.689999999995</v>
      </c>
      <c r="F98" s="65">
        <v>0</v>
      </c>
      <c r="G98" s="65">
        <f t="shared" si="12"/>
        <v>311.21100558611715</v>
      </c>
      <c r="J98" s="59"/>
      <c r="K98" s="59"/>
      <c r="L98" s="59"/>
    </row>
    <row r="99" spans="1:15" x14ac:dyDescent="0.25">
      <c r="A99" s="79" t="s">
        <v>497</v>
      </c>
      <c r="B99" s="79"/>
      <c r="C99" s="80">
        <f t="shared" si="15"/>
        <v>21840.3</v>
      </c>
      <c r="D99" s="80">
        <f t="shared" si="15"/>
        <v>17641.95</v>
      </c>
      <c r="E99" s="80">
        <f t="shared" si="15"/>
        <v>54903.689999999995</v>
      </c>
      <c r="F99" s="65">
        <v>0</v>
      </c>
      <c r="G99" s="65">
        <f t="shared" si="12"/>
        <v>311.21100558611715</v>
      </c>
      <c r="J99" s="59"/>
      <c r="K99" s="59"/>
      <c r="L99" s="59"/>
    </row>
    <row r="100" spans="1:15" x14ac:dyDescent="0.25">
      <c r="A100" s="64" t="s">
        <v>169</v>
      </c>
      <c r="B100" s="64" t="s">
        <v>170</v>
      </c>
      <c r="C100" s="65">
        <f t="shared" ref="C100:E100" si="16">C101+C112</f>
        <v>21840.3</v>
      </c>
      <c r="D100" s="65">
        <f t="shared" si="16"/>
        <v>17641.95</v>
      </c>
      <c r="E100" s="65">
        <f t="shared" si="16"/>
        <v>54903.689999999995</v>
      </c>
      <c r="F100" s="65">
        <v>0</v>
      </c>
      <c r="G100" s="65">
        <f t="shared" si="12"/>
        <v>311.21100558611715</v>
      </c>
      <c r="J100" s="59"/>
      <c r="K100" s="59"/>
      <c r="L100" s="59"/>
    </row>
    <row r="101" spans="1:15" x14ac:dyDescent="0.25">
      <c r="A101" s="64" t="s">
        <v>171</v>
      </c>
      <c r="B101" s="64" t="s">
        <v>172</v>
      </c>
      <c r="C101" s="65">
        <v>20787.11</v>
      </c>
      <c r="D101" s="65">
        <v>16131</v>
      </c>
      <c r="E101" s="65">
        <v>53784.06</v>
      </c>
      <c r="F101" s="65">
        <v>0</v>
      </c>
      <c r="G101" s="65">
        <f t="shared" si="12"/>
        <v>333.42049469964661</v>
      </c>
      <c r="J101" s="59"/>
      <c r="K101" s="59"/>
      <c r="L101" s="59"/>
    </row>
    <row r="102" spans="1:15" hidden="1" x14ac:dyDescent="0.25">
      <c r="A102" s="64" t="s">
        <v>173</v>
      </c>
      <c r="B102" s="64" t="s">
        <v>174</v>
      </c>
      <c r="C102" s="65">
        <f>C103</f>
        <v>0</v>
      </c>
      <c r="D102" s="65">
        <f>D103</f>
        <v>12240</v>
      </c>
      <c r="E102" s="65">
        <f t="shared" ref="E102" si="17">E103</f>
        <v>9093.69</v>
      </c>
      <c r="F102" s="65">
        <v>0</v>
      </c>
      <c r="G102" s="65">
        <f t="shared" si="12"/>
        <v>74.294852941176472</v>
      </c>
    </row>
    <row r="103" spans="1:15" hidden="1" x14ac:dyDescent="0.25">
      <c r="A103" s="64" t="s">
        <v>175</v>
      </c>
      <c r="B103" s="64" t="s">
        <v>176</v>
      </c>
      <c r="C103" s="87">
        <f>C104</f>
        <v>0</v>
      </c>
      <c r="D103" s="87">
        <f>D104</f>
        <v>12240</v>
      </c>
      <c r="E103" s="87">
        <f t="shared" ref="E103" si="18">E104</f>
        <v>9093.69</v>
      </c>
      <c r="F103" s="65">
        <v>0</v>
      </c>
      <c r="G103" s="65">
        <f t="shared" si="12"/>
        <v>74.294852941176472</v>
      </c>
    </row>
    <row r="104" spans="1:15" hidden="1" x14ac:dyDescent="0.25">
      <c r="A104" s="81" t="s">
        <v>177</v>
      </c>
      <c r="B104" s="81" t="s">
        <v>178</v>
      </c>
      <c r="C104" s="82">
        <v>0</v>
      </c>
      <c r="D104" s="82">
        <v>12240</v>
      </c>
      <c r="E104" s="82">
        <v>9093.69</v>
      </c>
      <c r="F104" s="65">
        <v>0</v>
      </c>
      <c r="G104" s="65">
        <f t="shared" si="12"/>
        <v>74.294852941176472</v>
      </c>
    </row>
    <row r="105" spans="1:15" hidden="1" x14ac:dyDescent="0.25">
      <c r="A105" s="64" t="s">
        <v>187</v>
      </c>
      <c r="B105" s="64" t="s">
        <v>188</v>
      </c>
      <c r="C105" s="65">
        <f>C106</f>
        <v>0</v>
      </c>
      <c r="D105" s="65">
        <f>D106</f>
        <v>1770</v>
      </c>
      <c r="E105" s="65">
        <f t="shared" ref="E105" si="19">E106</f>
        <v>1080</v>
      </c>
      <c r="F105" s="65">
        <v>0</v>
      </c>
      <c r="G105" s="65">
        <f t="shared" si="12"/>
        <v>61.016949152542374</v>
      </c>
    </row>
    <row r="106" spans="1:15" hidden="1" x14ac:dyDescent="0.25">
      <c r="A106" s="64" t="s">
        <v>189</v>
      </c>
      <c r="B106" s="64" t="s">
        <v>188</v>
      </c>
      <c r="C106" s="87">
        <f>C107+C108</f>
        <v>0</v>
      </c>
      <c r="D106" s="87">
        <f>D107+D108</f>
        <v>1770</v>
      </c>
      <c r="E106" s="87">
        <f t="shared" ref="E106" si="20">E107+E108</f>
        <v>1080</v>
      </c>
      <c r="F106" s="65">
        <v>0</v>
      </c>
      <c r="G106" s="65">
        <f t="shared" si="12"/>
        <v>61.016949152542374</v>
      </c>
    </row>
    <row r="107" spans="1:15" hidden="1" x14ac:dyDescent="0.25">
      <c r="A107" s="81" t="s">
        <v>192</v>
      </c>
      <c r="B107" s="81" t="s">
        <v>193</v>
      </c>
      <c r="C107" s="82">
        <v>0</v>
      </c>
      <c r="D107" s="82">
        <v>960</v>
      </c>
      <c r="E107" s="82">
        <v>0</v>
      </c>
      <c r="F107" s="65">
        <v>0</v>
      </c>
      <c r="G107" s="65">
        <f t="shared" si="12"/>
        <v>0</v>
      </c>
    </row>
    <row r="108" spans="1:15" hidden="1" x14ac:dyDescent="0.25">
      <c r="A108" s="81" t="s">
        <v>197</v>
      </c>
      <c r="B108" s="81" t="s">
        <v>198</v>
      </c>
      <c r="C108" s="82">
        <v>0</v>
      </c>
      <c r="D108" s="82">
        <v>810</v>
      </c>
      <c r="E108" s="82">
        <v>1080</v>
      </c>
      <c r="F108" s="65">
        <v>0</v>
      </c>
      <c r="G108" s="65">
        <f t="shared" si="12"/>
        <v>133.33333333333331</v>
      </c>
    </row>
    <row r="109" spans="1:15" hidden="1" x14ac:dyDescent="0.25">
      <c r="A109" s="64" t="s">
        <v>201</v>
      </c>
      <c r="B109" s="64" t="s">
        <v>202</v>
      </c>
      <c r="C109" s="65">
        <f>C110</f>
        <v>0</v>
      </c>
      <c r="D109" s="65">
        <f>D110</f>
        <v>2121</v>
      </c>
      <c r="E109" s="65">
        <f>E110</f>
        <v>1500.46</v>
      </c>
      <c r="F109" s="65">
        <v>0</v>
      </c>
      <c r="G109" s="65">
        <f t="shared" si="12"/>
        <v>70.743045733144754</v>
      </c>
    </row>
    <row r="110" spans="1:15" hidden="1" x14ac:dyDescent="0.25">
      <c r="A110" s="64" t="s">
        <v>203</v>
      </c>
      <c r="B110" s="64" t="s">
        <v>204</v>
      </c>
      <c r="C110" s="87">
        <f>C111</f>
        <v>0</v>
      </c>
      <c r="D110" s="87">
        <f>D111</f>
        <v>2121</v>
      </c>
      <c r="E110" s="87">
        <f t="shared" ref="E110" si="21">E111</f>
        <v>1500.46</v>
      </c>
      <c r="F110" s="65">
        <v>0</v>
      </c>
      <c r="G110" s="65">
        <f t="shared" si="12"/>
        <v>70.743045733144754</v>
      </c>
    </row>
    <row r="111" spans="1:15" hidden="1" x14ac:dyDescent="0.25">
      <c r="A111" s="81" t="s">
        <v>205</v>
      </c>
      <c r="B111" s="81" t="s">
        <v>204</v>
      </c>
      <c r="C111" s="82">
        <v>0</v>
      </c>
      <c r="D111" s="82">
        <v>2121</v>
      </c>
      <c r="E111" s="82">
        <v>1500.46</v>
      </c>
      <c r="F111" s="65">
        <v>0</v>
      </c>
      <c r="G111" s="65">
        <f t="shared" si="12"/>
        <v>70.743045733144754</v>
      </c>
    </row>
    <row r="112" spans="1:15" x14ac:dyDescent="0.25">
      <c r="A112" s="64" t="s">
        <v>211</v>
      </c>
      <c r="B112" s="64" t="s">
        <v>212</v>
      </c>
      <c r="C112" s="65">
        <v>1053.19</v>
      </c>
      <c r="D112" s="65">
        <v>1510.95</v>
      </c>
      <c r="E112" s="65">
        <v>1119.6300000000001</v>
      </c>
      <c r="F112" s="65">
        <v>0</v>
      </c>
      <c r="G112" s="65">
        <f t="shared" si="12"/>
        <v>74.101062245607068</v>
      </c>
    </row>
    <row r="113" spans="1:7" hidden="1" x14ac:dyDescent="0.25">
      <c r="A113" s="64" t="s">
        <v>213</v>
      </c>
      <c r="B113" s="64" t="s">
        <v>214</v>
      </c>
      <c r="C113" s="65">
        <f>C114+C116</f>
        <v>0</v>
      </c>
      <c r="D113" s="65">
        <f>D114+D116</f>
        <v>1438.95</v>
      </c>
      <c r="E113" s="65">
        <f>E114+E116</f>
        <v>754.92000000000007</v>
      </c>
      <c r="F113" s="65">
        <v>0</v>
      </c>
      <c r="G113" s="65">
        <f t="shared" si="12"/>
        <v>52.463254456374443</v>
      </c>
    </row>
    <row r="114" spans="1:7" hidden="1" x14ac:dyDescent="0.25">
      <c r="A114" s="64" t="s">
        <v>215</v>
      </c>
      <c r="B114" s="64" t="s">
        <v>216</v>
      </c>
      <c r="C114" s="65">
        <f>C115</f>
        <v>0</v>
      </c>
      <c r="D114" s="65">
        <f>D115</f>
        <v>238.95</v>
      </c>
      <c r="E114" s="65">
        <f>E115</f>
        <v>70.959999999999994</v>
      </c>
      <c r="F114" s="65">
        <v>0</v>
      </c>
      <c r="G114" s="65">
        <f t="shared" si="12"/>
        <v>29.696589244611843</v>
      </c>
    </row>
    <row r="115" spans="1:7" hidden="1" x14ac:dyDescent="0.25">
      <c r="A115" s="81" t="s">
        <v>217</v>
      </c>
      <c r="B115" s="81" t="s">
        <v>218</v>
      </c>
      <c r="C115" s="82">
        <v>0</v>
      </c>
      <c r="D115" s="82">
        <v>238.95</v>
      </c>
      <c r="E115" s="82">
        <v>70.959999999999994</v>
      </c>
      <c r="F115" s="65">
        <v>0</v>
      </c>
      <c r="G115" s="65">
        <f t="shared" si="12"/>
        <v>29.696589244611843</v>
      </c>
    </row>
    <row r="116" spans="1:7" ht="26.25" hidden="1" x14ac:dyDescent="0.25">
      <c r="A116" s="64" t="s">
        <v>232</v>
      </c>
      <c r="B116" s="64" t="s">
        <v>233</v>
      </c>
      <c r="C116" s="65">
        <f>C117</f>
        <v>0</v>
      </c>
      <c r="D116" s="65">
        <f>D117</f>
        <v>1200</v>
      </c>
      <c r="E116" s="65">
        <f>E117</f>
        <v>683.96</v>
      </c>
      <c r="F116" s="65">
        <v>0</v>
      </c>
      <c r="G116" s="65">
        <f t="shared" si="12"/>
        <v>56.99666666666667</v>
      </c>
    </row>
    <row r="117" spans="1:7" hidden="1" x14ac:dyDescent="0.25">
      <c r="A117" s="81" t="s">
        <v>234</v>
      </c>
      <c r="B117" s="81" t="s">
        <v>235</v>
      </c>
      <c r="C117" s="82">
        <v>0</v>
      </c>
      <c r="D117" s="82">
        <v>1200</v>
      </c>
      <c r="E117" s="82">
        <v>683.96</v>
      </c>
      <c r="F117" s="65">
        <v>0</v>
      </c>
      <c r="G117" s="65">
        <f t="shared" si="12"/>
        <v>56.99666666666667</v>
      </c>
    </row>
    <row r="118" spans="1:7" hidden="1" x14ac:dyDescent="0.25">
      <c r="A118" s="64" t="s">
        <v>358</v>
      </c>
      <c r="B118" s="64" t="s">
        <v>359</v>
      </c>
      <c r="C118" s="65">
        <f t="shared" ref="C118:E119" si="22">C119</f>
        <v>0</v>
      </c>
      <c r="D118" s="65">
        <f t="shared" si="22"/>
        <v>72</v>
      </c>
      <c r="E118" s="65">
        <f t="shared" si="22"/>
        <v>0</v>
      </c>
      <c r="F118" s="65">
        <v>0</v>
      </c>
      <c r="G118" s="65">
        <f t="shared" si="12"/>
        <v>0</v>
      </c>
    </row>
    <row r="119" spans="1:7" hidden="1" x14ac:dyDescent="0.25">
      <c r="A119" s="64" t="s">
        <v>360</v>
      </c>
      <c r="B119" s="64" t="s">
        <v>361</v>
      </c>
      <c r="C119" s="87">
        <f t="shared" si="22"/>
        <v>0</v>
      </c>
      <c r="D119" s="87">
        <f t="shared" si="22"/>
        <v>72</v>
      </c>
      <c r="E119" s="87">
        <f t="shared" si="22"/>
        <v>0</v>
      </c>
      <c r="F119" s="65">
        <v>0</v>
      </c>
      <c r="G119" s="65">
        <f t="shared" si="12"/>
        <v>0</v>
      </c>
    </row>
    <row r="120" spans="1:7" hidden="1" x14ac:dyDescent="0.25">
      <c r="A120" s="81" t="s">
        <v>366</v>
      </c>
      <c r="B120" s="81" t="s">
        <v>367</v>
      </c>
      <c r="C120" s="82">
        <v>0</v>
      </c>
      <c r="D120" s="82">
        <v>72</v>
      </c>
      <c r="E120" s="82">
        <v>0</v>
      </c>
      <c r="F120" s="65">
        <v>0</v>
      </c>
      <c r="G120" s="65">
        <f t="shared" si="12"/>
        <v>0</v>
      </c>
    </row>
    <row r="121" spans="1:7" x14ac:dyDescent="0.25">
      <c r="A121" s="85" t="s">
        <v>518</v>
      </c>
      <c r="B121" s="85"/>
      <c r="C121" s="86">
        <f t="shared" ref="C121:E123" si="23">C122</f>
        <v>0</v>
      </c>
      <c r="D121" s="86">
        <f t="shared" si="23"/>
        <v>0</v>
      </c>
      <c r="E121" s="86">
        <f t="shared" si="23"/>
        <v>0</v>
      </c>
      <c r="F121" s="65">
        <v>0</v>
      </c>
      <c r="G121" s="65">
        <v>0</v>
      </c>
    </row>
    <row r="122" spans="1:7" x14ac:dyDescent="0.25">
      <c r="A122" s="77" t="s">
        <v>496</v>
      </c>
      <c r="B122" s="77"/>
      <c r="C122" s="78">
        <f t="shared" si="23"/>
        <v>0</v>
      </c>
      <c r="D122" s="78">
        <f t="shared" si="23"/>
        <v>0</v>
      </c>
      <c r="E122" s="78">
        <f t="shared" si="23"/>
        <v>0</v>
      </c>
      <c r="F122" s="65">
        <v>0</v>
      </c>
      <c r="G122" s="65">
        <v>0</v>
      </c>
    </row>
    <row r="123" spans="1:7" x14ac:dyDescent="0.25">
      <c r="A123" s="79" t="s">
        <v>497</v>
      </c>
      <c r="B123" s="79"/>
      <c r="C123" s="80">
        <f t="shared" si="23"/>
        <v>0</v>
      </c>
      <c r="D123" s="80">
        <f t="shared" si="23"/>
        <v>0</v>
      </c>
      <c r="E123" s="80">
        <f t="shared" si="23"/>
        <v>0</v>
      </c>
      <c r="F123" s="65">
        <v>0</v>
      </c>
      <c r="G123" s="65">
        <v>0</v>
      </c>
    </row>
    <row r="124" spans="1:7" x14ac:dyDescent="0.25">
      <c r="A124" s="64" t="s">
        <v>169</v>
      </c>
      <c r="B124" s="64" t="s">
        <v>170</v>
      </c>
      <c r="C124" s="65">
        <f>C125</f>
        <v>0</v>
      </c>
      <c r="D124" s="65">
        <f t="shared" ref="D124:E124" si="24">D125</f>
        <v>0</v>
      </c>
      <c r="E124" s="65">
        <f t="shared" si="24"/>
        <v>0</v>
      </c>
      <c r="F124" s="65">
        <v>0</v>
      </c>
      <c r="G124" s="65">
        <v>0</v>
      </c>
    </row>
    <row r="125" spans="1:7" x14ac:dyDescent="0.25">
      <c r="A125" s="64" t="s">
        <v>211</v>
      </c>
      <c r="B125" s="64" t="s">
        <v>212</v>
      </c>
      <c r="C125" s="65">
        <v>0</v>
      </c>
      <c r="D125" s="65">
        <v>0</v>
      </c>
      <c r="E125" s="65">
        <v>0</v>
      </c>
      <c r="F125" s="65">
        <v>0</v>
      </c>
      <c r="G125" s="65">
        <v>0</v>
      </c>
    </row>
    <row r="126" spans="1:7" x14ac:dyDescent="0.25">
      <c r="A126" s="85" t="s">
        <v>500</v>
      </c>
      <c r="B126" s="85"/>
      <c r="C126" s="86">
        <f t="shared" ref="C126:E128" si="25">C127</f>
        <v>51760.75</v>
      </c>
      <c r="D126" s="86">
        <f t="shared" si="25"/>
        <v>41164.550000000003</v>
      </c>
      <c r="E126" s="86">
        <f t="shared" si="25"/>
        <v>86095</v>
      </c>
      <c r="F126" s="65">
        <f t="shared" ref="F126:F133" si="26">E126/C126*100</f>
        <v>166.33259757634889</v>
      </c>
      <c r="G126" s="65">
        <f t="shared" ref="G126:G137" si="27">E126/D126*100</f>
        <v>209.14840560628014</v>
      </c>
    </row>
    <row r="127" spans="1:7" x14ac:dyDescent="0.25">
      <c r="A127" s="77" t="s">
        <v>496</v>
      </c>
      <c r="B127" s="77"/>
      <c r="C127" s="78">
        <f t="shared" si="25"/>
        <v>51760.75</v>
      </c>
      <c r="D127" s="78">
        <f t="shared" si="25"/>
        <v>41164.550000000003</v>
      </c>
      <c r="E127" s="78">
        <f t="shared" si="25"/>
        <v>86095</v>
      </c>
      <c r="F127" s="65">
        <f t="shared" si="26"/>
        <v>166.33259757634889</v>
      </c>
      <c r="G127" s="65">
        <f t="shared" si="27"/>
        <v>209.14840560628014</v>
      </c>
    </row>
    <row r="128" spans="1:7" x14ac:dyDescent="0.25">
      <c r="A128" s="79" t="s">
        <v>497</v>
      </c>
      <c r="B128" s="79"/>
      <c r="C128" s="80">
        <f t="shared" si="25"/>
        <v>51760.75</v>
      </c>
      <c r="D128" s="80">
        <f t="shared" si="25"/>
        <v>41164.550000000003</v>
      </c>
      <c r="E128" s="80">
        <f t="shared" si="25"/>
        <v>86095</v>
      </c>
      <c r="F128" s="65">
        <f t="shared" si="26"/>
        <v>166.33259757634889</v>
      </c>
      <c r="G128" s="65">
        <f t="shared" si="27"/>
        <v>209.14840560628014</v>
      </c>
    </row>
    <row r="129" spans="1:7" x14ac:dyDescent="0.25">
      <c r="A129" s="64" t="s">
        <v>169</v>
      </c>
      <c r="B129" s="64" t="s">
        <v>170</v>
      </c>
      <c r="C129" s="65">
        <f t="shared" ref="C129:D129" si="28">C130+C142</f>
        <v>51760.75</v>
      </c>
      <c r="D129" s="65">
        <f t="shared" si="28"/>
        <v>41164.550000000003</v>
      </c>
      <c r="E129" s="65">
        <f>E130+E142</f>
        <v>86095</v>
      </c>
      <c r="F129" s="65">
        <f t="shared" si="26"/>
        <v>166.33259757634889</v>
      </c>
      <c r="G129" s="65">
        <f t="shared" si="27"/>
        <v>209.14840560628014</v>
      </c>
    </row>
    <row r="130" spans="1:7" x14ac:dyDescent="0.25">
      <c r="A130" s="64" t="s">
        <v>171</v>
      </c>
      <c r="B130" s="64" t="s">
        <v>172</v>
      </c>
      <c r="C130" s="65">
        <v>49303.23</v>
      </c>
      <c r="D130" s="65">
        <v>37639</v>
      </c>
      <c r="E130" s="65">
        <v>83756.039999999994</v>
      </c>
      <c r="F130" s="65">
        <f t="shared" si="26"/>
        <v>169.87941763653211</v>
      </c>
      <c r="G130" s="65">
        <f t="shared" si="27"/>
        <v>222.52461542548949</v>
      </c>
    </row>
    <row r="131" spans="1:7" ht="15.75" hidden="1" customHeight="1" x14ac:dyDescent="0.25">
      <c r="A131" s="64" t="s">
        <v>173</v>
      </c>
      <c r="B131" s="64" t="s">
        <v>174</v>
      </c>
      <c r="C131" s="65">
        <f t="shared" ref="C131:E132" si="29">C132</f>
        <v>17780.22</v>
      </c>
      <c r="D131" s="65">
        <f t="shared" si="29"/>
        <v>28560</v>
      </c>
      <c r="E131" s="65">
        <f t="shared" si="29"/>
        <v>21218.59</v>
      </c>
      <c r="F131" s="65">
        <f t="shared" si="26"/>
        <v>119.33817466825494</v>
      </c>
      <c r="G131" s="65">
        <f t="shared" si="27"/>
        <v>74.294782913165264</v>
      </c>
    </row>
    <row r="132" spans="1:7" hidden="1" x14ac:dyDescent="0.25">
      <c r="A132" s="64" t="s">
        <v>175</v>
      </c>
      <c r="B132" s="64" t="s">
        <v>176</v>
      </c>
      <c r="C132" s="65">
        <f t="shared" si="29"/>
        <v>17780.22</v>
      </c>
      <c r="D132" s="65">
        <f t="shared" si="29"/>
        <v>28560</v>
      </c>
      <c r="E132" s="65">
        <f t="shared" si="29"/>
        <v>21218.59</v>
      </c>
      <c r="F132" s="65">
        <f t="shared" si="26"/>
        <v>119.33817466825494</v>
      </c>
      <c r="G132" s="65">
        <f t="shared" si="27"/>
        <v>74.294782913165264</v>
      </c>
    </row>
    <row r="133" spans="1:7" hidden="1" x14ac:dyDescent="0.25">
      <c r="A133" s="81" t="s">
        <v>177</v>
      </c>
      <c r="B133" s="81" t="s">
        <v>178</v>
      </c>
      <c r="C133" s="82">
        <v>17780.22</v>
      </c>
      <c r="D133" s="82">
        <v>28560</v>
      </c>
      <c r="E133" s="82">
        <v>21218.59</v>
      </c>
      <c r="F133" s="65">
        <f t="shared" si="26"/>
        <v>119.33817466825494</v>
      </c>
      <c r="G133" s="65">
        <f t="shared" si="27"/>
        <v>74.294782913165264</v>
      </c>
    </row>
    <row r="134" spans="1:7" hidden="1" x14ac:dyDescent="0.25">
      <c r="A134" s="64" t="s">
        <v>187</v>
      </c>
      <c r="B134" s="64" t="s">
        <v>188</v>
      </c>
      <c r="C134" s="65">
        <f>C135</f>
        <v>0</v>
      </c>
      <c r="D134" s="65">
        <f>D135</f>
        <v>4130</v>
      </c>
      <c r="E134" s="65">
        <f>E135</f>
        <v>3320</v>
      </c>
      <c r="F134" s="65">
        <v>0</v>
      </c>
      <c r="G134" s="65">
        <f t="shared" si="27"/>
        <v>80.38740920096852</v>
      </c>
    </row>
    <row r="135" spans="1:7" hidden="1" x14ac:dyDescent="0.25">
      <c r="A135" s="64" t="s">
        <v>189</v>
      </c>
      <c r="B135" s="64" t="s">
        <v>188</v>
      </c>
      <c r="C135" s="65">
        <f>C136+C137+C138</f>
        <v>0</v>
      </c>
      <c r="D135" s="65">
        <f>D136+D137+D138</f>
        <v>4130</v>
      </c>
      <c r="E135" s="65">
        <f>E136+E137+E138</f>
        <v>3320</v>
      </c>
      <c r="F135" s="65">
        <v>0</v>
      </c>
      <c r="G135" s="65">
        <f t="shared" si="27"/>
        <v>80.38740920096852</v>
      </c>
    </row>
    <row r="136" spans="1:7" hidden="1" x14ac:dyDescent="0.25">
      <c r="A136" s="81" t="s">
        <v>192</v>
      </c>
      <c r="B136" s="81" t="s">
        <v>193</v>
      </c>
      <c r="C136" s="82">
        <v>0</v>
      </c>
      <c r="D136" s="82">
        <v>2240</v>
      </c>
      <c r="E136" s="82">
        <v>800</v>
      </c>
      <c r="F136" s="65">
        <v>0</v>
      </c>
      <c r="G136" s="65">
        <f t="shared" si="27"/>
        <v>35.714285714285715</v>
      </c>
    </row>
    <row r="137" spans="1:7" hidden="1" x14ac:dyDescent="0.25">
      <c r="A137" s="81" t="s">
        <v>197</v>
      </c>
      <c r="B137" s="81" t="s">
        <v>198</v>
      </c>
      <c r="C137" s="82">
        <v>0</v>
      </c>
      <c r="D137" s="82">
        <v>1890</v>
      </c>
      <c r="E137" s="82">
        <v>2520</v>
      </c>
      <c r="F137" s="65">
        <v>0</v>
      </c>
      <c r="G137" s="65">
        <f t="shared" si="27"/>
        <v>133.33333333333331</v>
      </c>
    </row>
    <row r="138" spans="1:7" hidden="1" x14ac:dyDescent="0.25">
      <c r="A138" s="81" t="s">
        <v>199</v>
      </c>
      <c r="B138" s="81" t="s">
        <v>200</v>
      </c>
      <c r="C138" s="82">
        <v>0</v>
      </c>
      <c r="D138" s="82">
        <v>0</v>
      </c>
      <c r="E138" s="82">
        <v>0</v>
      </c>
      <c r="F138" s="65">
        <v>0</v>
      </c>
      <c r="G138" s="65">
        <v>0</v>
      </c>
    </row>
    <row r="139" spans="1:7" hidden="1" x14ac:dyDescent="0.25">
      <c r="A139" s="64" t="s">
        <v>201</v>
      </c>
      <c r="B139" s="64" t="s">
        <v>202</v>
      </c>
      <c r="C139" s="65">
        <f t="shared" ref="C139:E140" si="30">C140</f>
        <v>2932.94</v>
      </c>
      <c r="D139" s="65">
        <f t="shared" si="30"/>
        <v>4949</v>
      </c>
      <c r="E139" s="65">
        <f t="shared" si="30"/>
        <v>3501.04</v>
      </c>
      <c r="F139" s="65">
        <f t="shared" ref="F139:F147" si="31">E139/C139*100</f>
        <v>119.36964274755024</v>
      </c>
      <c r="G139" s="65">
        <f t="shared" ref="G139:G147" si="32">E139/D139*100</f>
        <v>70.742372196403309</v>
      </c>
    </row>
    <row r="140" spans="1:7" hidden="1" x14ac:dyDescent="0.25">
      <c r="A140" s="64" t="s">
        <v>203</v>
      </c>
      <c r="B140" s="64" t="s">
        <v>204</v>
      </c>
      <c r="C140" s="65">
        <f t="shared" si="30"/>
        <v>2932.94</v>
      </c>
      <c r="D140" s="65">
        <f t="shared" si="30"/>
        <v>4949</v>
      </c>
      <c r="E140" s="65">
        <f t="shared" si="30"/>
        <v>3501.04</v>
      </c>
      <c r="F140" s="65">
        <f t="shared" si="31"/>
        <v>119.36964274755024</v>
      </c>
      <c r="G140" s="65">
        <f t="shared" si="32"/>
        <v>70.742372196403309</v>
      </c>
    </row>
    <row r="141" spans="1:7" hidden="1" x14ac:dyDescent="0.25">
      <c r="A141" s="81" t="s">
        <v>205</v>
      </c>
      <c r="B141" s="81" t="s">
        <v>204</v>
      </c>
      <c r="C141" s="82">
        <v>2932.94</v>
      </c>
      <c r="D141" s="82">
        <v>4949</v>
      </c>
      <c r="E141" s="82">
        <v>3501.04</v>
      </c>
      <c r="F141" s="65">
        <f t="shared" si="31"/>
        <v>119.36964274755024</v>
      </c>
      <c r="G141" s="65">
        <f t="shared" si="32"/>
        <v>70.742372196403309</v>
      </c>
    </row>
    <row r="142" spans="1:7" x14ac:dyDescent="0.25">
      <c r="A142" s="64" t="s">
        <v>211</v>
      </c>
      <c r="B142" s="64" t="s">
        <v>212</v>
      </c>
      <c r="C142" s="65">
        <v>2457.52</v>
      </c>
      <c r="D142" s="65">
        <v>3525.55</v>
      </c>
      <c r="E142" s="65">
        <v>2338.96</v>
      </c>
      <c r="F142" s="65">
        <f t="shared" si="31"/>
        <v>95.175624206517142</v>
      </c>
      <c r="G142" s="65">
        <f t="shared" si="32"/>
        <v>66.343123767922734</v>
      </c>
    </row>
    <row r="143" spans="1:7" hidden="1" x14ac:dyDescent="0.25">
      <c r="A143" s="64" t="s">
        <v>213</v>
      </c>
      <c r="B143" s="64" t="s">
        <v>214</v>
      </c>
      <c r="C143" s="65">
        <f>C144+C146</f>
        <v>1598.61</v>
      </c>
      <c r="D143" s="65">
        <f>D144+D146</f>
        <v>3357.55</v>
      </c>
      <c r="E143" s="65">
        <f>E144+E146</f>
        <v>1761.52</v>
      </c>
      <c r="F143" s="65">
        <f t="shared" si="31"/>
        <v>110.19072819511952</v>
      </c>
      <c r="G143" s="65">
        <f t="shared" si="32"/>
        <v>52.464445801253888</v>
      </c>
    </row>
    <row r="144" spans="1:7" hidden="1" x14ac:dyDescent="0.25">
      <c r="A144" s="64" t="s">
        <v>215</v>
      </c>
      <c r="B144" s="64" t="s">
        <v>216</v>
      </c>
      <c r="C144" s="65">
        <f>C145</f>
        <v>26.55</v>
      </c>
      <c r="D144" s="65">
        <f>D145</f>
        <v>557.54999999999995</v>
      </c>
      <c r="E144" s="65">
        <f>E145</f>
        <v>165.59</v>
      </c>
      <c r="F144" s="65">
        <f t="shared" si="31"/>
        <v>623.69114877589459</v>
      </c>
      <c r="G144" s="65">
        <f t="shared" si="32"/>
        <v>29.699578513137837</v>
      </c>
    </row>
    <row r="145" spans="1:7" hidden="1" x14ac:dyDescent="0.25">
      <c r="A145" s="81" t="s">
        <v>217</v>
      </c>
      <c r="B145" s="81" t="s">
        <v>218</v>
      </c>
      <c r="C145" s="82">
        <v>26.55</v>
      </c>
      <c r="D145" s="82">
        <v>557.54999999999995</v>
      </c>
      <c r="E145" s="82">
        <v>165.59</v>
      </c>
      <c r="F145" s="65">
        <f t="shared" si="31"/>
        <v>623.69114877589459</v>
      </c>
      <c r="G145" s="65">
        <f t="shared" si="32"/>
        <v>29.699578513137837</v>
      </c>
    </row>
    <row r="146" spans="1:7" ht="26.25" hidden="1" x14ac:dyDescent="0.25">
      <c r="A146" s="64" t="s">
        <v>232</v>
      </c>
      <c r="B146" s="64" t="s">
        <v>233</v>
      </c>
      <c r="C146" s="65">
        <f>C147</f>
        <v>1572.06</v>
      </c>
      <c r="D146" s="65">
        <f>D147</f>
        <v>2800</v>
      </c>
      <c r="E146" s="65">
        <f>E147</f>
        <v>1595.93</v>
      </c>
      <c r="F146" s="65">
        <f t="shared" si="31"/>
        <v>101.51838988333779</v>
      </c>
      <c r="G146" s="65">
        <f t="shared" si="32"/>
        <v>56.997500000000002</v>
      </c>
    </row>
    <row r="147" spans="1:7" hidden="1" x14ac:dyDescent="0.25">
      <c r="A147" s="81" t="s">
        <v>234</v>
      </c>
      <c r="B147" s="81" t="s">
        <v>235</v>
      </c>
      <c r="C147" s="82">
        <v>1572.06</v>
      </c>
      <c r="D147" s="82">
        <v>2800</v>
      </c>
      <c r="E147" s="82">
        <v>1595.93</v>
      </c>
      <c r="F147" s="65">
        <f t="shared" si="31"/>
        <v>101.51838988333779</v>
      </c>
      <c r="G147" s="65">
        <f t="shared" si="32"/>
        <v>56.997500000000002</v>
      </c>
    </row>
    <row r="148" spans="1:7" hidden="1" x14ac:dyDescent="0.25">
      <c r="A148" s="64" t="s">
        <v>285</v>
      </c>
      <c r="B148" s="64" t="s">
        <v>286</v>
      </c>
      <c r="C148" s="65">
        <f t="shared" ref="C148:E149" si="33">C149</f>
        <v>0</v>
      </c>
      <c r="D148" s="65">
        <f t="shared" si="33"/>
        <v>0</v>
      </c>
      <c r="E148" s="65">
        <f t="shared" si="33"/>
        <v>0</v>
      </c>
      <c r="F148" s="65">
        <v>0</v>
      </c>
      <c r="G148" s="65">
        <v>0</v>
      </c>
    </row>
    <row r="149" spans="1:7" hidden="1" x14ac:dyDescent="0.25">
      <c r="A149" s="64" t="s">
        <v>325</v>
      </c>
      <c r="B149" s="64" t="s">
        <v>326</v>
      </c>
      <c r="C149" s="65">
        <f t="shared" si="33"/>
        <v>0</v>
      </c>
      <c r="D149" s="65">
        <f t="shared" si="33"/>
        <v>0</v>
      </c>
      <c r="E149" s="65">
        <f t="shared" si="33"/>
        <v>0</v>
      </c>
      <c r="F149" s="65">
        <v>0</v>
      </c>
      <c r="G149" s="65">
        <v>0</v>
      </c>
    </row>
    <row r="150" spans="1:7" ht="17.25" hidden="1" customHeight="1" x14ac:dyDescent="0.25">
      <c r="A150" s="81" t="s">
        <v>327</v>
      </c>
      <c r="B150" s="81" t="s">
        <v>328</v>
      </c>
      <c r="C150" s="82">
        <v>0</v>
      </c>
      <c r="D150" s="82">
        <v>0</v>
      </c>
      <c r="E150" s="82">
        <v>0</v>
      </c>
      <c r="F150" s="65">
        <v>0</v>
      </c>
      <c r="G150" s="65">
        <v>0</v>
      </c>
    </row>
    <row r="151" spans="1:7" hidden="1" x14ac:dyDescent="0.25">
      <c r="A151" s="64" t="s">
        <v>358</v>
      </c>
      <c r="B151" s="64" t="s">
        <v>359</v>
      </c>
      <c r="C151" s="65">
        <f t="shared" ref="C151:E152" si="34">C152</f>
        <v>0</v>
      </c>
      <c r="D151" s="65">
        <f t="shared" si="34"/>
        <v>168</v>
      </c>
      <c r="E151" s="65">
        <f t="shared" si="34"/>
        <v>0</v>
      </c>
      <c r="F151" s="65">
        <v>0</v>
      </c>
      <c r="G151" s="65">
        <f t="shared" ref="G151:G159" si="35">E151/D151*100</f>
        <v>0</v>
      </c>
    </row>
    <row r="152" spans="1:7" hidden="1" x14ac:dyDescent="0.25">
      <c r="A152" s="64" t="s">
        <v>360</v>
      </c>
      <c r="B152" s="64" t="s">
        <v>361</v>
      </c>
      <c r="C152" s="65">
        <f t="shared" si="34"/>
        <v>0</v>
      </c>
      <c r="D152" s="65">
        <f t="shared" si="34"/>
        <v>168</v>
      </c>
      <c r="E152" s="65">
        <f t="shared" si="34"/>
        <v>0</v>
      </c>
      <c r="F152" s="65">
        <v>0</v>
      </c>
      <c r="G152" s="65">
        <f t="shared" si="35"/>
        <v>0</v>
      </c>
    </row>
    <row r="153" spans="1:7" hidden="1" x14ac:dyDescent="0.25">
      <c r="A153" s="81" t="s">
        <v>366</v>
      </c>
      <c r="B153" s="81" t="s">
        <v>367</v>
      </c>
      <c r="C153" s="82">
        <v>0</v>
      </c>
      <c r="D153" s="82">
        <v>168</v>
      </c>
      <c r="E153" s="82">
        <v>0</v>
      </c>
      <c r="F153" s="65">
        <v>0</v>
      </c>
      <c r="G153" s="65">
        <f t="shared" si="35"/>
        <v>0</v>
      </c>
    </row>
    <row r="154" spans="1:7" x14ac:dyDescent="0.25">
      <c r="A154" s="83" t="s">
        <v>501</v>
      </c>
      <c r="B154" s="83"/>
      <c r="C154" s="84">
        <f t="shared" ref="C154:E158" si="36">C155</f>
        <v>2816</v>
      </c>
      <c r="D154" s="84">
        <f t="shared" si="36"/>
        <v>1260</v>
      </c>
      <c r="E154" s="84">
        <f t="shared" si="36"/>
        <v>1228.0899999999999</v>
      </c>
      <c r="F154" s="65">
        <v>0</v>
      </c>
      <c r="G154" s="65">
        <f t="shared" si="35"/>
        <v>97.467460317460308</v>
      </c>
    </row>
    <row r="155" spans="1:7" x14ac:dyDescent="0.25">
      <c r="A155" s="85" t="s">
        <v>499</v>
      </c>
      <c r="B155" s="85"/>
      <c r="C155" s="86">
        <f t="shared" si="36"/>
        <v>2816</v>
      </c>
      <c r="D155" s="86">
        <f t="shared" si="36"/>
        <v>1260</v>
      </c>
      <c r="E155" s="86">
        <f t="shared" si="36"/>
        <v>1228.0899999999999</v>
      </c>
      <c r="F155" s="65">
        <v>0</v>
      </c>
      <c r="G155" s="65">
        <f t="shared" si="35"/>
        <v>97.467460317460308</v>
      </c>
    </row>
    <row r="156" spans="1:7" x14ac:dyDescent="0.25">
      <c r="A156" s="77" t="s">
        <v>496</v>
      </c>
      <c r="B156" s="77"/>
      <c r="C156" s="78">
        <f t="shared" si="36"/>
        <v>2816</v>
      </c>
      <c r="D156" s="78">
        <f t="shared" si="36"/>
        <v>1260</v>
      </c>
      <c r="E156" s="78">
        <f t="shared" si="36"/>
        <v>1228.0899999999999</v>
      </c>
      <c r="F156" s="65">
        <v>0</v>
      </c>
      <c r="G156" s="65">
        <f t="shared" si="35"/>
        <v>97.467460317460308</v>
      </c>
    </row>
    <row r="157" spans="1:7" x14ac:dyDescent="0.25">
      <c r="A157" s="79" t="s">
        <v>497</v>
      </c>
      <c r="B157" s="79"/>
      <c r="C157" s="80">
        <f t="shared" si="36"/>
        <v>2816</v>
      </c>
      <c r="D157" s="80">
        <f t="shared" si="36"/>
        <v>1260</v>
      </c>
      <c r="E157" s="80">
        <f t="shared" si="36"/>
        <v>1228.0899999999999</v>
      </c>
      <c r="F157" s="65">
        <v>0</v>
      </c>
      <c r="G157" s="65">
        <f t="shared" si="35"/>
        <v>97.467460317460308</v>
      </c>
    </row>
    <row r="158" spans="1:7" x14ac:dyDescent="0.25">
      <c r="A158" s="64" t="s">
        <v>169</v>
      </c>
      <c r="B158" s="64" t="s">
        <v>170</v>
      </c>
      <c r="C158" s="65">
        <f t="shared" si="36"/>
        <v>2816</v>
      </c>
      <c r="D158" s="65">
        <f t="shared" si="36"/>
        <v>1260</v>
      </c>
      <c r="E158" s="65">
        <f t="shared" si="36"/>
        <v>1228.0899999999999</v>
      </c>
      <c r="F158" s="65">
        <v>0</v>
      </c>
      <c r="G158" s="65">
        <f t="shared" si="35"/>
        <v>97.467460317460308</v>
      </c>
    </row>
    <row r="159" spans="1:7" x14ac:dyDescent="0.25">
      <c r="A159" s="64" t="s">
        <v>211</v>
      </c>
      <c r="B159" s="64" t="s">
        <v>212</v>
      </c>
      <c r="C159" s="65">
        <v>2816</v>
      </c>
      <c r="D159" s="65">
        <v>1260</v>
      </c>
      <c r="E159" s="65">
        <v>1228.0899999999999</v>
      </c>
      <c r="F159" s="65">
        <v>0</v>
      </c>
      <c r="G159" s="65">
        <f t="shared" si="35"/>
        <v>97.467460317460308</v>
      </c>
    </row>
    <row r="160" spans="1:7" hidden="1" x14ac:dyDescent="0.25">
      <c r="A160" s="64" t="s">
        <v>285</v>
      </c>
      <c r="B160" s="64" t="s">
        <v>286</v>
      </c>
      <c r="C160" s="65">
        <f>C161</f>
        <v>0</v>
      </c>
      <c r="D160" s="65">
        <f>D161</f>
        <v>0</v>
      </c>
      <c r="E160" s="65">
        <f t="shared" ref="E160:E161" si="37">E161</f>
        <v>0</v>
      </c>
      <c r="F160" s="65">
        <v>0</v>
      </c>
      <c r="G160" s="65">
        <v>0</v>
      </c>
    </row>
    <row r="161" spans="1:7" hidden="1" x14ac:dyDescent="0.25">
      <c r="A161" s="64" t="s">
        <v>345</v>
      </c>
      <c r="B161" s="64" t="s">
        <v>346</v>
      </c>
      <c r="C161" s="65">
        <f>C162</f>
        <v>0</v>
      </c>
      <c r="D161" s="65">
        <f>D162</f>
        <v>0</v>
      </c>
      <c r="E161" s="65">
        <f t="shared" si="37"/>
        <v>0</v>
      </c>
      <c r="F161" s="65">
        <v>0</v>
      </c>
      <c r="G161" s="65">
        <v>0</v>
      </c>
    </row>
    <row r="162" spans="1:7" ht="30" hidden="1" x14ac:dyDescent="0.25">
      <c r="A162" s="81" t="s">
        <v>347</v>
      </c>
      <c r="B162" s="81" t="s">
        <v>348</v>
      </c>
      <c r="C162" s="82">
        <v>0</v>
      </c>
      <c r="D162" s="82">
        <v>0</v>
      </c>
      <c r="E162" s="82">
        <v>0</v>
      </c>
      <c r="F162" s="65">
        <v>0</v>
      </c>
      <c r="G162" s="65">
        <v>0</v>
      </c>
    </row>
    <row r="163" spans="1:7" hidden="1" x14ac:dyDescent="0.25">
      <c r="A163" s="64" t="s">
        <v>358</v>
      </c>
      <c r="B163" s="64" t="s">
        <v>359</v>
      </c>
      <c r="C163" s="65">
        <f>C164</f>
        <v>0</v>
      </c>
      <c r="D163" s="65">
        <v>0</v>
      </c>
      <c r="E163" s="65">
        <v>0</v>
      </c>
      <c r="F163" s="65">
        <v>0</v>
      </c>
      <c r="G163" s="65">
        <v>0</v>
      </c>
    </row>
    <row r="164" spans="1:7" hidden="1" x14ac:dyDescent="0.25">
      <c r="A164" s="64" t="s">
        <v>369</v>
      </c>
      <c r="B164" s="64" t="s">
        <v>370</v>
      </c>
      <c r="C164" s="82">
        <f>C165</f>
        <v>0</v>
      </c>
      <c r="D164" s="82">
        <f>D165</f>
        <v>1260</v>
      </c>
      <c r="E164" s="82">
        <f t="shared" ref="E164" si="38">E165</f>
        <v>0</v>
      </c>
      <c r="F164" s="65">
        <v>0</v>
      </c>
      <c r="G164" s="65">
        <f t="shared" ref="G164:G174" si="39">E164/D164*100</f>
        <v>0</v>
      </c>
    </row>
    <row r="165" spans="1:7" hidden="1" x14ac:dyDescent="0.25">
      <c r="A165" s="81" t="s">
        <v>371</v>
      </c>
      <c r="B165" s="81" t="s">
        <v>370</v>
      </c>
      <c r="C165" s="82">
        <v>0</v>
      </c>
      <c r="D165" s="82">
        <v>1260</v>
      </c>
      <c r="E165" s="82">
        <v>0</v>
      </c>
      <c r="F165" s="65">
        <v>0</v>
      </c>
      <c r="G165" s="65">
        <f t="shared" si="39"/>
        <v>0</v>
      </c>
    </row>
    <row r="166" spans="1:7" x14ac:dyDescent="0.25">
      <c r="A166" s="83" t="s">
        <v>502</v>
      </c>
      <c r="B166" s="83"/>
      <c r="C166" s="84">
        <f t="shared" ref="C166:D166" si="40">C167+C178</f>
        <v>98639.33</v>
      </c>
      <c r="D166" s="84">
        <f t="shared" si="40"/>
        <v>44876</v>
      </c>
      <c r="E166" s="84">
        <f>E167+E178+E274</f>
        <v>90549.34</v>
      </c>
      <c r="F166" s="65">
        <f>E166/C166*100</f>
        <v>91.798413472597588</v>
      </c>
      <c r="G166" s="65">
        <f t="shared" si="39"/>
        <v>201.77676263481592</v>
      </c>
    </row>
    <row r="167" spans="1:7" x14ac:dyDescent="0.25">
      <c r="A167" s="85" t="s">
        <v>499</v>
      </c>
      <c r="B167" s="85"/>
      <c r="C167" s="86">
        <f t="shared" ref="C167:E171" si="41">C168</f>
        <v>600</v>
      </c>
      <c r="D167" s="86">
        <f t="shared" si="41"/>
        <v>500</v>
      </c>
      <c r="E167" s="86">
        <f t="shared" si="41"/>
        <v>0</v>
      </c>
      <c r="F167" s="65">
        <v>0</v>
      </c>
      <c r="G167" s="65">
        <f t="shared" si="39"/>
        <v>0</v>
      </c>
    </row>
    <row r="168" spans="1:7" x14ac:dyDescent="0.25">
      <c r="A168" s="77" t="s">
        <v>496</v>
      </c>
      <c r="B168" s="77"/>
      <c r="C168" s="78">
        <f t="shared" si="41"/>
        <v>600</v>
      </c>
      <c r="D168" s="78">
        <f t="shared" si="41"/>
        <v>500</v>
      </c>
      <c r="E168" s="78">
        <f t="shared" si="41"/>
        <v>0</v>
      </c>
      <c r="F168" s="65">
        <v>0</v>
      </c>
      <c r="G168" s="65">
        <f t="shared" si="39"/>
        <v>0</v>
      </c>
    </row>
    <row r="169" spans="1:7" x14ac:dyDescent="0.25">
      <c r="A169" s="79" t="s">
        <v>497</v>
      </c>
      <c r="B169" s="79"/>
      <c r="C169" s="80">
        <f t="shared" si="41"/>
        <v>600</v>
      </c>
      <c r="D169" s="80">
        <f t="shared" si="41"/>
        <v>500</v>
      </c>
      <c r="E169" s="80">
        <f t="shared" si="41"/>
        <v>0</v>
      </c>
      <c r="F169" s="65">
        <v>0</v>
      </c>
      <c r="G169" s="65">
        <f t="shared" si="39"/>
        <v>0</v>
      </c>
    </row>
    <row r="170" spans="1:7" x14ac:dyDescent="0.25">
      <c r="A170" s="64" t="s">
        <v>169</v>
      </c>
      <c r="B170" s="64" t="s">
        <v>170</v>
      </c>
      <c r="C170" s="65">
        <f t="shared" ref="C170:D170" si="42">C171+C175</f>
        <v>600</v>
      </c>
      <c r="D170" s="65">
        <f t="shared" si="42"/>
        <v>500</v>
      </c>
      <c r="E170" s="65">
        <f>E171</f>
        <v>0</v>
      </c>
      <c r="F170" s="65">
        <v>0</v>
      </c>
      <c r="G170" s="65">
        <f t="shared" si="39"/>
        <v>0</v>
      </c>
    </row>
    <row r="171" spans="1:7" x14ac:dyDescent="0.25">
      <c r="A171" s="64" t="s">
        <v>211</v>
      </c>
      <c r="B171" s="64" t="s">
        <v>212</v>
      </c>
      <c r="C171" s="65">
        <v>600</v>
      </c>
      <c r="D171" s="65">
        <f t="shared" si="41"/>
        <v>500</v>
      </c>
      <c r="E171" s="65">
        <v>0</v>
      </c>
      <c r="F171" s="65">
        <v>0</v>
      </c>
      <c r="G171" s="65">
        <f t="shared" si="39"/>
        <v>0</v>
      </c>
    </row>
    <row r="172" spans="1:7" hidden="1" x14ac:dyDescent="0.25">
      <c r="A172" s="64" t="s">
        <v>213</v>
      </c>
      <c r="B172" s="64" t="s">
        <v>214</v>
      </c>
      <c r="C172" s="65">
        <f t="shared" ref="C172:E173" si="43">C173</f>
        <v>0</v>
      </c>
      <c r="D172" s="65">
        <f t="shared" si="43"/>
        <v>500</v>
      </c>
      <c r="E172" s="65">
        <f t="shared" si="43"/>
        <v>0</v>
      </c>
      <c r="F172" s="65">
        <v>0</v>
      </c>
      <c r="G172" s="65">
        <f t="shared" si="39"/>
        <v>0</v>
      </c>
    </row>
    <row r="173" spans="1:7" hidden="1" x14ac:dyDescent="0.25">
      <c r="A173" s="64" t="s">
        <v>215</v>
      </c>
      <c r="B173" s="64" t="s">
        <v>216</v>
      </c>
      <c r="C173" s="65">
        <f>C174</f>
        <v>0</v>
      </c>
      <c r="D173" s="65">
        <f>D174</f>
        <v>500</v>
      </c>
      <c r="E173" s="65">
        <f t="shared" si="43"/>
        <v>0</v>
      </c>
      <c r="F173" s="65">
        <v>0</v>
      </c>
      <c r="G173" s="65">
        <f t="shared" si="39"/>
        <v>0</v>
      </c>
    </row>
    <row r="174" spans="1:7" hidden="1" x14ac:dyDescent="0.25">
      <c r="A174" s="81" t="s">
        <v>217</v>
      </c>
      <c r="B174" s="81" t="s">
        <v>218</v>
      </c>
      <c r="C174" s="82">
        <v>0</v>
      </c>
      <c r="D174" s="82">
        <v>500</v>
      </c>
      <c r="E174" s="82">
        <v>0</v>
      </c>
      <c r="F174" s="65">
        <v>0</v>
      </c>
      <c r="G174" s="65">
        <f t="shared" si="39"/>
        <v>0</v>
      </c>
    </row>
    <row r="175" spans="1:7" hidden="1" x14ac:dyDescent="0.25">
      <c r="A175" s="64" t="s">
        <v>285</v>
      </c>
      <c r="B175" s="64" t="s">
        <v>286</v>
      </c>
      <c r="C175" s="65">
        <f>C176</f>
        <v>0</v>
      </c>
      <c r="D175" s="65">
        <f>D176</f>
        <v>0</v>
      </c>
      <c r="E175" s="65">
        <f t="shared" ref="E175:E176" si="44">E176</f>
        <v>600</v>
      </c>
      <c r="F175" s="65">
        <v>0</v>
      </c>
      <c r="G175" s="65">
        <v>0</v>
      </c>
    </row>
    <row r="176" spans="1:7" hidden="1" x14ac:dyDescent="0.25">
      <c r="A176" s="64" t="s">
        <v>287</v>
      </c>
      <c r="B176" s="64" t="s">
        <v>288</v>
      </c>
      <c r="C176" s="82">
        <f>C177</f>
        <v>0</v>
      </c>
      <c r="D176" s="82">
        <f>D177</f>
        <v>0</v>
      </c>
      <c r="E176" s="82">
        <f t="shared" si="44"/>
        <v>600</v>
      </c>
      <c r="F176" s="65">
        <v>0</v>
      </c>
      <c r="G176" s="65">
        <v>0</v>
      </c>
    </row>
    <row r="177" spans="1:7" hidden="1" x14ac:dyDescent="0.25">
      <c r="A177" s="81" t="s">
        <v>295</v>
      </c>
      <c r="B177" s="81" t="s">
        <v>296</v>
      </c>
      <c r="C177" s="82">
        <v>0</v>
      </c>
      <c r="D177" s="82">
        <v>0</v>
      </c>
      <c r="E177" s="82">
        <v>600</v>
      </c>
      <c r="F177" s="65">
        <v>0</v>
      </c>
      <c r="G177" s="65">
        <v>0</v>
      </c>
    </row>
    <row r="178" spans="1:7" x14ac:dyDescent="0.25">
      <c r="A178" s="85" t="s">
        <v>518</v>
      </c>
      <c r="B178" s="85"/>
      <c r="C178" s="86">
        <f t="shared" ref="C178:E179" si="45">C179</f>
        <v>98039.33</v>
      </c>
      <c r="D178" s="86">
        <f t="shared" si="45"/>
        <v>44376</v>
      </c>
      <c r="E178" s="86">
        <f t="shared" si="45"/>
        <v>69423.839999999997</v>
      </c>
      <c r="F178" s="65">
        <f t="shared" ref="F178:F185" si="46">E178/C178*100</f>
        <v>70.812234232934884</v>
      </c>
      <c r="G178" s="65">
        <f t="shared" ref="G178:G185" si="47">E178/D178*100</f>
        <v>156.44456462952948</v>
      </c>
    </row>
    <row r="179" spans="1:7" x14ac:dyDescent="0.25">
      <c r="A179" s="77" t="s">
        <v>496</v>
      </c>
      <c r="B179" s="77"/>
      <c r="C179" s="78">
        <f t="shared" si="45"/>
        <v>98039.33</v>
      </c>
      <c r="D179" s="78">
        <f t="shared" si="45"/>
        <v>44376</v>
      </c>
      <c r="E179" s="78">
        <f t="shared" si="45"/>
        <v>69423.839999999997</v>
      </c>
      <c r="F179" s="65">
        <f t="shared" si="46"/>
        <v>70.812234232934884</v>
      </c>
      <c r="G179" s="65">
        <f t="shared" si="47"/>
        <v>156.44456462952948</v>
      </c>
    </row>
    <row r="180" spans="1:7" x14ac:dyDescent="0.25">
      <c r="A180" s="79" t="s">
        <v>497</v>
      </c>
      <c r="B180" s="79"/>
      <c r="C180" s="80">
        <f>C181+C272</f>
        <v>98039.33</v>
      </c>
      <c r="D180" s="80">
        <f>D181+D272</f>
        <v>44376</v>
      </c>
      <c r="E180" s="80">
        <f>E181+E272</f>
        <v>69423.839999999997</v>
      </c>
      <c r="F180" s="65">
        <f t="shared" si="46"/>
        <v>70.812234232934884</v>
      </c>
      <c r="G180" s="65">
        <f t="shared" si="47"/>
        <v>156.44456462952948</v>
      </c>
    </row>
    <row r="181" spans="1:7" x14ac:dyDescent="0.25">
      <c r="A181" s="64" t="s">
        <v>169</v>
      </c>
      <c r="B181" s="64" t="s">
        <v>170</v>
      </c>
      <c r="C181" s="65">
        <f>C182+C266</f>
        <v>98039.33</v>
      </c>
      <c r="D181" s="65">
        <f>D182+D266</f>
        <v>44376</v>
      </c>
      <c r="E181" s="65">
        <f>E182+E266</f>
        <v>69423.839999999997</v>
      </c>
      <c r="F181" s="65">
        <f t="shared" si="46"/>
        <v>70.812234232934884</v>
      </c>
      <c r="G181" s="65">
        <f t="shared" si="47"/>
        <v>156.44456462952948</v>
      </c>
    </row>
    <row r="182" spans="1:7" x14ac:dyDescent="0.25">
      <c r="A182" s="64" t="s">
        <v>211</v>
      </c>
      <c r="B182" s="64" t="s">
        <v>212</v>
      </c>
      <c r="C182" s="65">
        <v>94012.19</v>
      </c>
      <c r="D182" s="65">
        <v>44044</v>
      </c>
      <c r="E182" s="65">
        <v>69414.55</v>
      </c>
      <c r="F182" s="65">
        <f t="shared" si="46"/>
        <v>73.835690882214323</v>
      </c>
      <c r="G182" s="65">
        <f t="shared" si="47"/>
        <v>157.60273817091999</v>
      </c>
    </row>
    <row r="183" spans="1:7" hidden="1" x14ac:dyDescent="0.25">
      <c r="A183" s="64" t="s">
        <v>213</v>
      </c>
      <c r="B183" s="64" t="s">
        <v>214</v>
      </c>
      <c r="C183" s="65">
        <f>C184+C188+C190</f>
        <v>4297.1399999999994</v>
      </c>
      <c r="D183" s="65">
        <f>D184+D188+D190</f>
        <v>996</v>
      </c>
      <c r="E183" s="65">
        <f>E184+E188+E190</f>
        <v>0</v>
      </c>
      <c r="F183" s="65">
        <f t="shared" si="46"/>
        <v>0</v>
      </c>
      <c r="G183" s="65">
        <f t="shared" si="47"/>
        <v>0</v>
      </c>
    </row>
    <row r="184" spans="1:7" hidden="1" x14ac:dyDescent="0.25">
      <c r="A184" s="64" t="s">
        <v>215</v>
      </c>
      <c r="B184" s="64" t="s">
        <v>216</v>
      </c>
      <c r="C184" s="65">
        <f>C185+C186+C187</f>
        <v>2359.2399999999998</v>
      </c>
      <c r="D184" s="65">
        <f>D185+D186+D187</f>
        <v>664</v>
      </c>
      <c r="E184" s="65">
        <f>E185+E186+E187</f>
        <v>0</v>
      </c>
      <c r="F184" s="65">
        <f t="shared" si="46"/>
        <v>0</v>
      </c>
      <c r="G184" s="65">
        <f t="shared" si="47"/>
        <v>0</v>
      </c>
    </row>
    <row r="185" spans="1:7" hidden="1" x14ac:dyDescent="0.25">
      <c r="A185" s="81" t="s">
        <v>217</v>
      </c>
      <c r="B185" s="81" t="s">
        <v>218</v>
      </c>
      <c r="C185" s="82">
        <v>2359.2399999999998</v>
      </c>
      <c r="D185" s="82">
        <v>664</v>
      </c>
      <c r="E185" s="82">
        <v>0</v>
      </c>
      <c r="F185" s="65">
        <f t="shared" si="46"/>
        <v>0</v>
      </c>
      <c r="G185" s="65">
        <f t="shared" si="47"/>
        <v>0</v>
      </c>
    </row>
    <row r="186" spans="1:7" hidden="1" x14ac:dyDescent="0.25">
      <c r="A186" s="81" t="s">
        <v>221</v>
      </c>
      <c r="B186" s="81" t="s">
        <v>222</v>
      </c>
      <c r="C186" s="82">
        <v>0</v>
      </c>
      <c r="D186" s="82">
        <v>0</v>
      </c>
      <c r="E186" s="82">
        <v>0</v>
      </c>
      <c r="F186" s="65">
        <v>0</v>
      </c>
      <c r="G186" s="65">
        <v>0</v>
      </c>
    </row>
    <row r="187" spans="1:7" hidden="1" x14ac:dyDescent="0.25">
      <c r="A187" s="81" t="s">
        <v>225</v>
      </c>
      <c r="B187" s="81" t="s">
        <v>226</v>
      </c>
      <c r="C187" s="82">
        <v>0</v>
      </c>
      <c r="D187" s="82">
        <v>0</v>
      </c>
      <c r="E187" s="82">
        <v>0</v>
      </c>
      <c r="F187" s="65">
        <v>0</v>
      </c>
      <c r="G187" s="65">
        <v>0</v>
      </c>
    </row>
    <row r="188" spans="1:7" hidden="1" x14ac:dyDescent="0.25">
      <c r="A188" s="64" t="s">
        <v>236</v>
      </c>
      <c r="B188" s="64" t="s">
        <v>237</v>
      </c>
      <c r="C188" s="65">
        <f>C189</f>
        <v>35</v>
      </c>
      <c r="D188" s="65">
        <f>D189</f>
        <v>0</v>
      </c>
      <c r="E188" s="65">
        <f>E189</f>
        <v>0</v>
      </c>
      <c r="F188" s="65">
        <f>E188/C188*100</f>
        <v>0</v>
      </c>
      <c r="G188" s="65">
        <v>0</v>
      </c>
    </row>
    <row r="189" spans="1:7" hidden="1" x14ac:dyDescent="0.25">
      <c r="A189" s="81" t="s">
        <v>238</v>
      </c>
      <c r="B189" s="81" t="s">
        <v>239</v>
      </c>
      <c r="C189" s="82">
        <v>35</v>
      </c>
      <c r="D189" s="82">
        <v>0</v>
      </c>
      <c r="E189" s="82">
        <v>0</v>
      </c>
      <c r="F189" s="65">
        <f>E189/C189*100</f>
        <v>0</v>
      </c>
      <c r="G189" s="65">
        <v>0</v>
      </c>
    </row>
    <row r="190" spans="1:7" hidden="1" x14ac:dyDescent="0.25">
      <c r="A190" s="64" t="s">
        <v>240</v>
      </c>
      <c r="B190" s="64" t="s">
        <v>241</v>
      </c>
      <c r="C190" s="65">
        <f>C191</f>
        <v>1902.9</v>
      </c>
      <c r="D190" s="65">
        <f>D191</f>
        <v>332</v>
      </c>
      <c r="E190" s="65">
        <f>E191</f>
        <v>0</v>
      </c>
      <c r="F190" s="65">
        <f>E190/C190*100</f>
        <v>0</v>
      </c>
      <c r="G190" s="65">
        <f t="shared" ref="G190:G197" si="48">E190/D190*100</f>
        <v>0</v>
      </c>
    </row>
    <row r="191" spans="1:7" ht="30" hidden="1" x14ac:dyDescent="0.25">
      <c r="A191" s="81" t="s">
        <v>242</v>
      </c>
      <c r="B191" s="81" t="s">
        <v>243</v>
      </c>
      <c r="C191" s="82">
        <v>1902.9</v>
      </c>
      <c r="D191" s="82">
        <v>332</v>
      </c>
      <c r="E191" s="82">
        <v>0</v>
      </c>
      <c r="F191" s="65">
        <f>E191/C191*100</f>
        <v>0</v>
      </c>
      <c r="G191" s="65">
        <f t="shared" si="48"/>
        <v>0</v>
      </c>
    </row>
    <row r="192" spans="1:7" hidden="1" x14ac:dyDescent="0.25">
      <c r="A192" s="64" t="s">
        <v>244</v>
      </c>
      <c r="B192" s="64" t="s">
        <v>245</v>
      </c>
      <c r="C192" s="65">
        <f>C193+C199+C201+C205+C207+C209</f>
        <v>7362.7999999999993</v>
      </c>
      <c r="D192" s="65">
        <f>D193+D199+D201+D205+D207+D209</f>
        <v>15675</v>
      </c>
      <c r="E192" s="65">
        <f>E193+E199+E201+E205+E207+E209</f>
        <v>12481.099999999999</v>
      </c>
      <c r="F192" s="65">
        <f>E192/C192*100</f>
        <v>169.51567338512524</v>
      </c>
      <c r="G192" s="65">
        <f t="shared" si="48"/>
        <v>79.624242424242425</v>
      </c>
    </row>
    <row r="193" spans="1:7" hidden="1" x14ac:dyDescent="0.25">
      <c r="A193" s="64" t="s">
        <v>246</v>
      </c>
      <c r="B193" s="64" t="s">
        <v>247</v>
      </c>
      <c r="C193" s="65">
        <f t="shared" ref="C193:D193" si="49">C194+C195+C196+C197+C198</f>
        <v>0</v>
      </c>
      <c r="D193" s="65">
        <f t="shared" si="49"/>
        <v>7300</v>
      </c>
      <c r="E193" s="65">
        <f>E194+E195+E196+E197+E198</f>
        <v>2915.58</v>
      </c>
      <c r="F193" s="65">
        <v>0</v>
      </c>
      <c r="G193" s="65">
        <f t="shared" si="48"/>
        <v>39.939452054794522</v>
      </c>
    </row>
    <row r="194" spans="1:7" hidden="1" x14ac:dyDescent="0.25">
      <c r="A194" s="81" t="s">
        <v>248</v>
      </c>
      <c r="B194" s="81" t="s">
        <v>249</v>
      </c>
      <c r="C194" s="82">
        <v>0</v>
      </c>
      <c r="D194" s="82">
        <v>664</v>
      </c>
      <c r="E194" s="82">
        <v>11.35</v>
      </c>
      <c r="F194" s="65">
        <v>0</v>
      </c>
      <c r="G194" s="65">
        <f t="shared" si="48"/>
        <v>1.7093373493975903</v>
      </c>
    </row>
    <row r="195" spans="1:7" ht="14.25" hidden="1" customHeight="1" x14ac:dyDescent="0.25">
      <c r="A195" s="81" t="s">
        <v>250</v>
      </c>
      <c r="B195" s="81" t="s">
        <v>251</v>
      </c>
      <c r="C195" s="82">
        <v>0</v>
      </c>
      <c r="D195" s="82">
        <v>3982</v>
      </c>
      <c r="E195" s="82">
        <v>2436.4499999999998</v>
      </c>
      <c r="F195" s="65">
        <v>0</v>
      </c>
      <c r="G195" s="65">
        <f t="shared" si="48"/>
        <v>61.186589653440478</v>
      </c>
    </row>
    <row r="196" spans="1:7" hidden="1" x14ac:dyDescent="0.25">
      <c r="A196" s="81" t="s">
        <v>252</v>
      </c>
      <c r="B196" s="81" t="s">
        <v>253</v>
      </c>
      <c r="C196" s="82">
        <v>0</v>
      </c>
      <c r="D196" s="82">
        <v>1327</v>
      </c>
      <c r="E196" s="82">
        <v>467.78</v>
      </c>
      <c r="F196" s="65">
        <v>0</v>
      </c>
      <c r="G196" s="65">
        <f t="shared" si="48"/>
        <v>35.2509419743783</v>
      </c>
    </row>
    <row r="197" spans="1:7" hidden="1" x14ac:dyDescent="0.25">
      <c r="A197" s="81" t="s">
        <v>254</v>
      </c>
      <c r="B197" s="81" t="s">
        <v>255</v>
      </c>
      <c r="C197" s="82">
        <v>0</v>
      </c>
      <c r="D197" s="82">
        <v>1327</v>
      </c>
      <c r="E197" s="82">
        <v>0</v>
      </c>
      <c r="F197" s="65">
        <v>0</v>
      </c>
      <c r="G197" s="65">
        <f t="shared" si="48"/>
        <v>0</v>
      </c>
    </row>
    <row r="198" spans="1:7" hidden="1" x14ac:dyDescent="0.25">
      <c r="A198" s="81" t="s">
        <v>256</v>
      </c>
      <c r="B198" s="81" t="s">
        <v>257</v>
      </c>
      <c r="C198" s="82">
        <v>0</v>
      </c>
      <c r="D198" s="82">
        <v>0</v>
      </c>
      <c r="E198" s="82">
        <v>0</v>
      </c>
      <c r="F198" s="65">
        <v>0</v>
      </c>
      <c r="G198" s="65">
        <v>0</v>
      </c>
    </row>
    <row r="199" spans="1:7" hidden="1" x14ac:dyDescent="0.25">
      <c r="A199" s="64" t="s">
        <v>258</v>
      </c>
      <c r="B199" s="64" t="s">
        <v>259</v>
      </c>
      <c r="C199" s="65">
        <f>C200</f>
        <v>0</v>
      </c>
      <c r="D199" s="65">
        <f>D200</f>
        <v>0</v>
      </c>
      <c r="E199" s="65">
        <f>E200</f>
        <v>1855.82</v>
      </c>
      <c r="F199" s="65">
        <v>0</v>
      </c>
      <c r="G199" s="65">
        <v>0</v>
      </c>
    </row>
    <row r="200" spans="1:7" hidden="1" x14ac:dyDescent="0.25">
      <c r="A200" s="81" t="s">
        <v>260</v>
      </c>
      <c r="B200" s="81" t="s">
        <v>261</v>
      </c>
      <c r="C200" s="82">
        <v>0</v>
      </c>
      <c r="D200" s="82">
        <v>0</v>
      </c>
      <c r="E200" s="82">
        <v>1855.82</v>
      </c>
      <c r="F200" s="65">
        <v>0</v>
      </c>
      <c r="G200" s="65">
        <v>0</v>
      </c>
    </row>
    <row r="201" spans="1:7" hidden="1" x14ac:dyDescent="0.25">
      <c r="A201" s="64" t="s">
        <v>262</v>
      </c>
      <c r="B201" s="64" t="s">
        <v>263</v>
      </c>
      <c r="C201" s="65">
        <f>C202+C203+C204</f>
        <v>4512.9799999999996</v>
      </c>
      <c r="D201" s="65">
        <f>D202+D203+D204</f>
        <v>6875</v>
      </c>
      <c r="E201" s="65">
        <f>E202+E203+E204</f>
        <v>5613.3899999999994</v>
      </c>
      <c r="F201" s="65">
        <f>E201/C201*100</f>
        <v>124.3832235019876</v>
      </c>
      <c r="G201" s="65">
        <f t="shared" ref="G201:G206" si="50">E201/D201*100</f>
        <v>81.649309090909085</v>
      </c>
    </row>
    <row r="202" spans="1:7" hidden="1" x14ac:dyDescent="0.25">
      <c r="A202" s="81" t="s">
        <v>264</v>
      </c>
      <c r="B202" s="81" t="s">
        <v>265</v>
      </c>
      <c r="C202" s="82">
        <v>4512.9799999999996</v>
      </c>
      <c r="D202" s="82">
        <v>2256</v>
      </c>
      <c r="E202" s="82">
        <v>3269.41</v>
      </c>
      <c r="F202" s="65">
        <f>E202/C202*100</f>
        <v>72.444593151310215</v>
      </c>
      <c r="G202" s="65">
        <f t="shared" si="50"/>
        <v>144.9206560283688</v>
      </c>
    </row>
    <row r="203" spans="1:7" hidden="1" x14ac:dyDescent="0.25">
      <c r="A203" s="81" t="s">
        <v>266</v>
      </c>
      <c r="B203" s="81" t="s">
        <v>267</v>
      </c>
      <c r="C203" s="82">
        <v>0</v>
      </c>
      <c r="D203" s="82">
        <v>4579</v>
      </c>
      <c r="E203" s="82">
        <v>1958.11</v>
      </c>
      <c r="F203" s="65">
        <v>0</v>
      </c>
      <c r="G203" s="65">
        <f t="shared" si="50"/>
        <v>42.762830312295257</v>
      </c>
    </row>
    <row r="204" spans="1:7" hidden="1" x14ac:dyDescent="0.25">
      <c r="A204" s="81" t="s">
        <v>268</v>
      </c>
      <c r="B204" s="81" t="s">
        <v>269</v>
      </c>
      <c r="C204" s="82">
        <v>0</v>
      </c>
      <c r="D204" s="82">
        <v>40</v>
      </c>
      <c r="E204" s="82">
        <v>385.87</v>
      </c>
      <c r="F204" s="65">
        <v>0</v>
      </c>
      <c r="G204" s="65">
        <f t="shared" si="50"/>
        <v>964.67500000000007</v>
      </c>
    </row>
    <row r="205" spans="1:7" ht="26.25" hidden="1" x14ac:dyDescent="0.25">
      <c r="A205" s="64" t="s">
        <v>270</v>
      </c>
      <c r="B205" s="64" t="s">
        <v>271</v>
      </c>
      <c r="C205" s="65">
        <f>C206</f>
        <v>1239.6500000000001</v>
      </c>
      <c r="D205" s="65">
        <f>D206</f>
        <v>1500</v>
      </c>
      <c r="E205" s="65">
        <f>E206</f>
        <v>2015.31</v>
      </c>
      <c r="F205" s="65">
        <f t="shared" ref="F205:F211" si="51">E205/C205*100</f>
        <v>162.57088694389543</v>
      </c>
      <c r="G205" s="65">
        <f t="shared" si="50"/>
        <v>134.35399999999998</v>
      </c>
    </row>
    <row r="206" spans="1:7" ht="30" hidden="1" x14ac:dyDescent="0.25">
      <c r="A206" s="81" t="s">
        <v>274</v>
      </c>
      <c r="B206" s="81" t="s">
        <v>275</v>
      </c>
      <c r="C206" s="82">
        <v>1239.6500000000001</v>
      </c>
      <c r="D206" s="82">
        <v>1500</v>
      </c>
      <c r="E206" s="82">
        <v>2015.31</v>
      </c>
      <c r="F206" s="65">
        <f t="shared" si="51"/>
        <v>162.57088694389543</v>
      </c>
      <c r="G206" s="65">
        <f t="shared" si="50"/>
        <v>134.35399999999998</v>
      </c>
    </row>
    <row r="207" spans="1:7" hidden="1" x14ac:dyDescent="0.25">
      <c r="A207" s="64" t="s">
        <v>276</v>
      </c>
      <c r="B207" s="64" t="s">
        <v>277</v>
      </c>
      <c r="C207" s="65">
        <f>C208</f>
        <v>476.4</v>
      </c>
      <c r="D207" s="65">
        <f>D208</f>
        <v>0</v>
      </c>
      <c r="E207" s="65">
        <f>E208</f>
        <v>31</v>
      </c>
      <c r="F207" s="65">
        <f t="shared" si="51"/>
        <v>6.5071368597816965</v>
      </c>
      <c r="G207" s="65">
        <v>0</v>
      </c>
    </row>
    <row r="208" spans="1:7" hidden="1" x14ac:dyDescent="0.25">
      <c r="A208" s="81" t="s">
        <v>278</v>
      </c>
      <c r="B208" s="81" t="s">
        <v>279</v>
      </c>
      <c r="C208" s="82">
        <v>476.4</v>
      </c>
      <c r="D208" s="82">
        <v>0</v>
      </c>
      <c r="E208" s="82">
        <v>31</v>
      </c>
      <c r="F208" s="65">
        <f t="shared" si="51"/>
        <v>6.5071368597816965</v>
      </c>
      <c r="G208" s="65">
        <v>0</v>
      </c>
    </row>
    <row r="209" spans="1:7" hidden="1" x14ac:dyDescent="0.25">
      <c r="A209" s="64" t="s">
        <v>282</v>
      </c>
      <c r="B209" s="64" t="s">
        <v>283</v>
      </c>
      <c r="C209" s="65">
        <f>C210</f>
        <v>1133.77</v>
      </c>
      <c r="D209" s="65">
        <f>D210</f>
        <v>0</v>
      </c>
      <c r="E209" s="65">
        <f>E210</f>
        <v>50</v>
      </c>
      <c r="F209" s="65">
        <f t="shared" si="51"/>
        <v>4.410065533573829</v>
      </c>
      <c r="G209" s="65">
        <v>0</v>
      </c>
    </row>
    <row r="210" spans="1:7" hidden="1" x14ac:dyDescent="0.25">
      <c r="A210" s="81" t="s">
        <v>284</v>
      </c>
      <c r="B210" s="81" t="s">
        <v>283</v>
      </c>
      <c r="C210" s="82">
        <v>1133.77</v>
      </c>
      <c r="D210" s="82">
        <v>0</v>
      </c>
      <c r="E210" s="82">
        <v>50</v>
      </c>
      <c r="F210" s="65">
        <f t="shared" si="51"/>
        <v>4.410065533573829</v>
      </c>
      <c r="G210" s="65">
        <v>0</v>
      </c>
    </row>
    <row r="211" spans="1:7" hidden="1" x14ac:dyDescent="0.25">
      <c r="A211" s="64" t="s">
        <v>285</v>
      </c>
      <c r="B211" s="64" t="s">
        <v>286</v>
      </c>
      <c r="C211" s="65">
        <f>C212+C217+C220+C223+C229+C232+C235+C240+C242</f>
        <v>8618.68</v>
      </c>
      <c r="D211" s="65">
        <f>D212+D217+D220+D223+D229+D232+D235+D240+D242</f>
        <v>21932</v>
      </c>
      <c r="E211" s="65">
        <f>E212+E217+E220+E223+E229+E232+E235+E240+E242</f>
        <v>17657.48</v>
      </c>
      <c r="F211" s="65">
        <f t="shared" si="51"/>
        <v>204.87452835004896</v>
      </c>
      <c r="G211" s="65">
        <f>E211/D211*100</f>
        <v>80.510122195878168</v>
      </c>
    </row>
    <row r="212" spans="1:7" hidden="1" x14ac:dyDescent="0.25">
      <c r="A212" s="64" t="s">
        <v>287</v>
      </c>
      <c r="B212" s="64" t="s">
        <v>288</v>
      </c>
      <c r="C212" s="65">
        <f>C213+C214+C215+C216</f>
        <v>0</v>
      </c>
      <c r="D212" s="65">
        <f>D213+D214+D215+D216</f>
        <v>7764</v>
      </c>
      <c r="E212" s="65">
        <f>E213+E214+E215+E216</f>
        <v>6514.77</v>
      </c>
      <c r="F212" s="65">
        <v>0</v>
      </c>
      <c r="G212" s="65">
        <f>E212/D212*100</f>
        <v>83.909969088098919</v>
      </c>
    </row>
    <row r="213" spans="1:7" hidden="1" x14ac:dyDescent="0.25">
      <c r="A213" s="81" t="s">
        <v>289</v>
      </c>
      <c r="B213" s="81" t="s">
        <v>290</v>
      </c>
      <c r="C213" s="82">
        <v>0</v>
      </c>
      <c r="D213" s="82">
        <v>929</v>
      </c>
      <c r="E213" s="82">
        <v>433.29</v>
      </c>
      <c r="F213" s="65">
        <v>0</v>
      </c>
      <c r="G213" s="65">
        <f>E213/D213*100</f>
        <v>46.640473627556517</v>
      </c>
    </row>
    <row r="214" spans="1:7" hidden="1" x14ac:dyDescent="0.25">
      <c r="A214" s="81" t="s">
        <v>291</v>
      </c>
      <c r="B214" s="81" t="s">
        <v>292</v>
      </c>
      <c r="C214" s="82">
        <v>0</v>
      </c>
      <c r="D214" s="82">
        <v>0</v>
      </c>
      <c r="E214" s="82">
        <v>0</v>
      </c>
      <c r="F214" s="65">
        <v>0</v>
      </c>
      <c r="G214" s="65">
        <v>0</v>
      </c>
    </row>
    <row r="215" spans="1:7" hidden="1" x14ac:dyDescent="0.25">
      <c r="A215" s="81" t="s">
        <v>293</v>
      </c>
      <c r="B215" s="81" t="s">
        <v>294</v>
      </c>
      <c r="C215" s="82">
        <v>0</v>
      </c>
      <c r="D215" s="82">
        <v>199</v>
      </c>
      <c r="E215" s="82">
        <v>42.48</v>
      </c>
      <c r="F215" s="65">
        <v>0</v>
      </c>
      <c r="G215" s="65">
        <f>E215/D215*100</f>
        <v>21.346733668341709</v>
      </c>
    </row>
    <row r="216" spans="1:7" hidden="1" x14ac:dyDescent="0.25">
      <c r="A216" s="81" t="s">
        <v>295</v>
      </c>
      <c r="B216" s="81" t="s">
        <v>296</v>
      </c>
      <c r="C216" s="82">
        <v>0</v>
      </c>
      <c r="D216" s="82">
        <v>6636</v>
      </c>
      <c r="E216" s="82">
        <v>6039</v>
      </c>
      <c r="F216" s="65">
        <v>0</v>
      </c>
      <c r="G216" s="65">
        <f>E216/D216*100</f>
        <v>91.003616636528022</v>
      </c>
    </row>
    <row r="217" spans="1:7" hidden="1" x14ac:dyDescent="0.25">
      <c r="A217" s="64" t="s">
        <v>297</v>
      </c>
      <c r="B217" s="64" t="s">
        <v>298</v>
      </c>
      <c r="C217" s="65">
        <f>C218+C219</f>
        <v>1824.42</v>
      </c>
      <c r="D217" s="65">
        <f>D218+D219</f>
        <v>2654</v>
      </c>
      <c r="E217" s="65">
        <f>E218+E219</f>
        <v>3263.76</v>
      </c>
      <c r="F217" s="65">
        <f>E217/C217*100</f>
        <v>178.89301805505312</v>
      </c>
      <c r="G217" s="65">
        <f>E217/D217*100</f>
        <v>122.97513187641297</v>
      </c>
    </row>
    <row r="218" spans="1:7" ht="30" hidden="1" x14ac:dyDescent="0.25">
      <c r="A218" s="81" t="s">
        <v>299</v>
      </c>
      <c r="B218" s="81" t="s">
        <v>300</v>
      </c>
      <c r="C218" s="82">
        <v>0</v>
      </c>
      <c r="D218" s="82">
        <v>0</v>
      </c>
      <c r="E218" s="82">
        <v>0</v>
      </c>
      <c r="F218" s="65">
        <v>0</v>
      </c>
      <c r="G218" s="65">
        <v>0</v>
      </c>
    </row>
    <row r="219" spans="1:7" ht="30" hidden="1" x14ac:dyDescent="0.25">
      <c r="A219" s="81" t="s">
        <v>301</v>
      </c>
      <c r="B219" s="81" t="s">
        <v>302</v>
      </c>
      <c r="C219" s="82">
        <v>1824.42</v>
      </c>
      <c r="D219" s="82">
        <v>2654</v>
      </c>
      <c r="E219" s="82">
        <v>3263.76</v>
      </c>
      <c r="F219" s="65">
        <f>E219/C219*100</f>
        <v>178.89301805505312</v>
      </c>
      <c r="G219" s="65">
        <f>E219/D219*100</f>
        <v>122.97513187641297</v>
      </c>
    </row>
    <row r="220" spans="1:7" hidden="1" x14ac:dyDescent="0.25">
      <c r="A220" s="64" t="s">
        <v>303</v>
      </c>
      <c r="B220" s="64" t="s">
        <v>304</v>
      </c>
      <c r="C220" s="65">
        <f>C221+C222</f>
        <v>563.32000000000005</v>
      </c>
      <c r="D220" s="65">
        <f>D221+D222</f>
        <v>0</v>
      </c>
      <c r="E220" s="65">
        <f>E221+E222</f>
        <v>21.24</v>
      </c>
      <c r="F220" s="65">
        <f>E220/C220*100</f>
        <v>3.7705034438684932</v>
      </c>
      <c r="G220" s="65">
        <v>0</v>
      </c>
    </row>
    <row r="221" spans="1:7" hidden="1" x14ac:dyDescent="0.25">
      <c r="A221" s="81" t="s">
        <v>305</v>
      </c>
      <c r="B221" s="81" t="s">
        <v>306</v>
      </c>
      <c r="C221" s="82">
        <v>0</v>
      </c>
      <c r="D221" s="82">
        <v>0</v>
      </c>
      <c r="E221" s="82">
        <v>0</v>
      </c>
      <c r="F221" s="65">
        <v>0</v>
      </c>
      <c r="G221" s="65">
        <v>0</v>
      </c>
    </row>
    <row r="222" spans="1:7" hidden="1" x14ac:dyDescent="0.25">
      <c r="A222" s="81" t="s">
        <v>307</v>
      </c>
      <c r="B222" s="81" t="s">
        <v>308</v>
      </c>
      <c r="C222" s="82">
        <v>563.32000000000005</v>
      </c>
      <c r="D222" s="82">
        <v>0</v>
      </c>
      <c r="E222" s="82">
        <v>21.24</v>
      </c>
      <c r="F222" s="65">
        <f>E222/C222*100</f>
        <v>3.7705034438684932</v>
      </c>
      <c r="G222" s="65">
        <v>0</v>
      </c>
    </row>
    <row r="223" spans="1:7" hidden="1" x14ac:dyDescent="0.25">
      <c r="A223" s="64" t="s">
        <v>309</v>
      </c>
      <c r="B223" s="64" t="s">
        <v>310</v>
      </c>
      <c r="C223" s="65">
        <f>C224+C225+C226+C227+C228</f>
        <v>849.22</v>
      </c>
      <c r="D223" s="65">
        <f>D224+D225+D226+D227+D228</f>
        <v>2888</v>
      </c>
      <c r="E223" s="65">
        <f>E224+E225+E226+E227+E228</f>
        <v>1047.8799999999999</v>
      </c>
      <c r="F223" s="65">
        <f>E223/C223*100</f>
        <v>123.39323143590588</v>
      </c>
      <c r="G223" s="65">
        <f>E223/D223*100</f>
        <v>36.283933518005533</v>
      </c>
    </row>
    <row r="224" spans="1:7" hidden="1" x14ac:dyDescent="0.25">
      <c r="A224" s="81" t="s">
        <v>311</v>
      </c>
      <c r="B224" s="81" t="s">
        <v>312</v>
      </c>
      <c r="C224" s="82">
        <v>849.22</v>
      </c>
      <c r="D224" s="82">
        <v>1793</v>
      </c>
      <c r="E224" s="82">
        <v>596.05999999999995</v>
      </c>
      <c r="F224" s="65">
        <f>E224/C224*100</f>
        <v>70.189114717034457</v>
      </c>
      <c r="G224" s="65">
        <f>E224/D224*100</f>
        <v>33.243725599553819</v>
      </c>
    </row>
    <row r="225" spans="1:7" hidden="1" x14ac:dyDescent="0.25">
      <c r="A225" s="81" t="s">
        <v>313</v>
      </c>
      <c r="B225" s="81" t="s">
        <v>314</v>
      </c>
      <c r="C225" s="82">
        <v>0</v>
      </c>
      <c r="D225" s="82">
        <v>929</v>
      </c>
      <c r="E225" s="82">
        <v>302.49</v>
      </c>
      <c r="F225" s="65">
        <v>0</v>
      </c>
      <c r="G225" s="65">
        <f>E225/D225*100</f>
        <v>32.560818083961252</v>
      </c>
    </row>
    <row r="226" spans="1:7" hidden="1" x14ac:dyDescent="0.25">
      <c r="A226" s="81" t="s">
        <v>315</v>
      </c>
      <c r="B226" s="81" t="s">
        <v>316</v>
      </c>
      <c r="C226" s="82">
        <v>0</v>
      </c>
      <c r="D226" s="82">
        <v>166</v>
      </c>
      <c r="E226" s="82">
        <v>149.33000000000001</v>
      </c>
      <c r="F226" s="65">
        <v>0</v>
      </c>
      <c r="G226" s="65">
        <f>E226/D226*100</f>
        <v>89.957831325301214</v>
      </c>
    </row>
    <row r="227" spans="1:7" hidden="1" x14ac:dyDescent="0.25">
      <c r="A227" s="81" t="s">
        <v>317</v>
      </c>
      <c r="B227" s="81" t="s">
        <v>318</v>
      </c>
      <c r="C227" s="82">
        <v>0</v>
      </c>
      <c r="D227" s="82">
        <v>0</v>
      </c>
      <c r="E227" s="82">
        <v>0</v>
      </c>
      <c r="F227" s="65">
        <v>0</v>
      </c>
      <c r="G227" s="65">
        <v>0</v>
      </c>
    </row>
    <row r="228" spans="1:7" hidden="1" x14ac:dyDescent="0.25">
      <c r="A228" s="81" t="s">
        <v>319</v>
      </c>
      <c r="B228" s="81" t="s">
        <v>320</v>
      </c>
      <c r="C228" s="82">
        <v>0</v>
      </c>
      <c r="D228" s="82">
        <v>0</v>
      </c>
      <c r="E228" s="82">
        <v>0</v>
      </c>
      <c r="F228" s="65">
        <v>0</v>
      </c>
      <c r="G228" s="65">
        <v>0</v>
      </c>
    </row>
    <row r="229" spans="1:7" hidden="1" x14ac:dyDescent="0.25">
      <c r="A229" s="64" t="s">
        <v>321</v>
      </c>
      <c r="B229" s="64" t="s">
        <v>322</v>
      </c>
      <c r="C229" s="65">
        <f t="shared" ref="C229:D229" si="52">C230+C231</f>
        <v>2389.02</v>
      </c>
      <c r="D229" s="65">
        <f t="shared" si="52"/>
        <v>4778</v>
      </c>
      <c r="E229" s="65">
        <f>E230+E231</f>
        <v>2839.02</v>
      </c>
      <c r="F229" s="65">
        <f>E229/C229*100</f>
        <v>118.83617550292588</v>
      </c>
      <c r="G229" s="65">
        <f>E229/D229*100</f>
        <v>59.418585182084549</v>
      </c>
    </row>
    <row r="230" spans="1:7" hidden="1" x14ac:dyDescent="0.25">
      <c r="A230" s="81" t="s">
        <v>323</v>
      </c>
      <c r="B230" s="81" t="s">
        <v>324</v>
      </c>
      <c r="C230" s="82">
        <v>2389.02</v>
      </c>
      <c r="D230" s="82">
        <v>4778</v>
      </c>
      <c r="E230" s="82">
        <v>2389.02</v>
      </c>
      <c r="F230" s="65">
        <f>E230/C230*100</f>
        <v>100</v>
      </c>
      <c r="G230" s="65">
        <f>E230/D230*100</f>
        <v>50.000418585182082</v>
      </c>
    </row>
    <row r="231" spans="1:7" hidden="1" x14ac:dyDescent="0.25">
      <c r="A231" s="88">
        <v>32353</v>
      </c>
      <c r="B231" s="81" t="s">
        <v>541</v>
      </c>
      <c r="C231" s="82">
        <v>0</v>
      </c>
      <c r="D231" s="82">
        <v>0</v>
      </c>
      <c r="E231" s="82">
        <v>450</v>
      </c>
      <c r="F231" s="65">
        <v>0</v>
      </c>
      <c r="G231" s="65">
        <v>0</v>
      </c>
    </row>
    <row r="232" spans="1:7" hidden="1" x14ac:dyDescent="0.25">
      <c r="A232" s="64" t="s">
        <v>325</v>
      </c>
      <c r="B232" s="64" t="s">
        <v>326</v>
      </c>
      <c r="C232" s="65">
        <f>C233+C234</f>
        <v>205.67</v>
      </c>
      <c r="D232" s="65">
        <f>D233+D234</f>
        <v>530</v>
      </c>
      <c r="E232" s="65">
        <f>E233+E234</f>
        <v>172.6</v>
      </c>
      <c r="F232" s="65">
        <f>E232/C232*100</f>
        <v>83.920844070598534</v>
      </c>
      <c r="G232" s="65">
        <f>E232/D232*100</f>
        <v>32.566037735849058</v>
      </c>
    </row>
    <row r="233" spans="1:7" ht="15" hidden="1" customHeight="1" x14ac:dyDescent="0.25">
      <c r="A233" s="81" t="s">
        <v>327</v>
      </c>
      <c r="B233" s="81" t="s">
        <v>328</v>
      </c>
      <c r="C233" s="82">
        <v>205.67</v>
      </c>
      <c r="D233" s="82">
        <v>265</v>
      </c>
      <c r="E233" s="82">
        <v>87.6</v>
      </c>
      <c r="F233" s="65">
        <f>E233/C233*100</f>
        <v>42.592502552632858</v>
      </c>
      <c r="G233" s="65">
        <f>E233/D233*100</f>
        <v>33.056603773584904</v>
      </c>
    </row>
    <row r="234" spans="1:7" hidden="1" x14ac:dyDescent="0.25">
      <c r="A234" s="81" t="s">
        <v>329</v>
      </c>
      <c r="B234" s="81" t="s">
        <v>330</v>
      </c>
      <c r="C234" s="82">
        <v>0</v>
      </c>
      <c r="D234" s="82">
        <v>265</v>
      </c>
      <c r="E234" s="82">
        <v>85</v>
      </c>
      <c r="F234" s="65">
        <v>0</v>
      </c>
      <c r="G234" s="65">
        <f>E234/D234*100</f>
        <v>32.075471698113205</v>
      </c>
    </row>
    <row r="235" spans="1:7" hidden="1" x14ac:dyDescent="0.25">
      <c r="A235" s="64" t="s">
        <v>331</v>
      </c>
      <c r="B235" s="64" t="s">
        <v>332</v>
      </c>
      <c r="C235" s="65">
        <f>C236+C237+C238+C239</f>
        <v>2253.12</v>
      </c>
      <c r="D235" s="65">
        <f>D236+D237+D238+D239</f>
        <v>2654</v>
      </c>
      <c r="E235" s="65">
        <f>E236+E237+E238+E239</f>
        <v>2365.7999999999997</v>
      </c>
      <c r="F235" s="65">
        <f>E235/C235*100</f>
        <v>105.00106518960375</v>
      </c>
      <c r="G235" s="65">
        <f>E235/D235*100</f>
        <v>89.140919366993216</v>
      </c>
    </row>
    <row r="236" spans="1:7" hidden="1" x14ac:dyDescent="0.25">
      <c r="A236" s="81" t="s">
        <v>333</v>
      </c>
      <c r="B236" s="81" t="s">
        <v>334</v>
      </c>
      <c r="C236" s="82">
        <v>0</v>
      </c>
      <c r="D236" s="82">
        <v>0</v>
      </c>
      <c r="E236" s="82">
        <v>0</v>
      </c>
      <c r="F236" s="65">
        <v>0</v>
      </c>
      <c r="G236" s="65">
        <v>0</v>
      </c>
    </row>
    <row r="237" spans="1:7" hidden="1" x14ac:dyDescent="0.25">
      <c r="A237" s="81" t="s">
        <v>335</v>
      </c>
      <c r="B237" s="81" t="s">
        <v>336</v>
      </c>
      <c r="C237" s="82">
        <v>2253.12</v>
      </c>
      <c r="D237" s="82">
        <v>2654</v>
      </c>
      <c r="E237" s="82">
        <v>2364.14</v>
      </c>
      <c r="F237" s="65">
        <f>E237/C237*100</f>
        <v>104.92738957534442</v>
      </c>
      <c r="G237" s="65">
        <f>E237/D237*100</f>
        <v>89.078372268274293</v>
      </c>
    </row>
    <row r="238" spans="1:7" hidden="1" x14ac:dyDescent="0.25">
      <c r="A238" s="81" t="s">
        <v>337</v>
      </c>
      <c r="B238" s="81" t="s">
        <v>338</v>
      </c>
      <c r="C238" s="82">
        <v>0</v>
      </c>
      <c r="D238" s="82">
        <v>0</v>
      </c>
      <c r="E238" s="82">
        <v>0</v>
      </c>
      <c r="F238" s="65">
        <v>0</v>
      </c>
      <c r="G238" s="65">
        <v>0</v>
      </c>
    </row>
    <row r="239" spans="1:7" hidden="1" x14ac:dyDescent="0.25">
      <c r="A239" s="81" t="s">
        <v>339</v>
      </c>
      <c r="B239" s="81" t="s">
        <v>340</v>
      </c>
      <c r="C239" s="82">
        <v>0</v>
      </c>
      <c r="D239" s="82">
        <v>0</v>
      </c>
      <c r="E239" s="82">
        <v>1.66</v>
      </c>
      <c r="F239" s="65">
        <v>0</v>
      </c>
      <c r="G239" s="65">
        <v>0</v>
      </c>
    </row>
    <row r="240" spans="1:7" hidden="1" x14ac:dyDescent="0.25">
      <c r="A240" s="64" t="s">
        <v>341</v>
      </c>
      <c r="B240" s="64" t="s">
        <v>342</v>
      </c>
      <c r="C240" s="65">
        <f>C241</f>
        <v>217.56</v>
      </c>
      <c r="D240" s="65">
        <f>D241</f>
        <v>664</v>
      </c>
      <c r="E240" s="65">
        <f>E241</f>
        <v>907.41</v>
      </c>
      <c r="F240" s="65">
        <f>E240/C240*100</f>
        <v>417.08494208494204</v>
      </c>
      <c r="G240" s="65">
        <f>E240/D240*100</f>
        <v>136.65813253012047</v>
      </c>
    </row>
    <row r="241" spans="1:7" hidden="1" x14ac:dyDescent="0.25">
      <c r="A241" s="81" t="s">
        <v>343</v>
      </c>
      <c r="B241" s="81" t="s">
        <v>344</v>
      </c>
      <c r="C241" s="82">
        <v>217.56</v>
      </c>
      <c r="D241" s="82">
        <v>664</v>
      </c>
      <c r="E241" s="82">
        <v>907.41</v>
      </c>
      <c r="F241" s="65">
        <f>E241/C241*100</f>
        <v>417.08494208494204</v>
      </c>
      <c r="G241" s="65">
        <f>E241/D241*100</f>
        <v>136.65813253012047</v>
      </c>
    </row>
    <row r="242" spans="1:7" hidden="1" x14ac:dyDescent="0.25">
      <c r="A242" s="64" t="s">
        <v>345</v>
      </c>
      <c r="B242" s="64" t="s">
        <v>346</v>
      </c>
      <c r="C242" s="65">
        <f>C243+C244</f>
        <v>316.35000000000002</v>
      </c>
      <c r="D242" s="65">
        <f>D243+D244</f>
        <v>0</v>
      </c>
      <c r="E242" s="65">
        <f>E243+E244</f>
        <v>525</v>
      </c>
      <c r="F242" s="65">
        <f>E242/C242*100</f>
        <v>165.95542911332385</v>
      </c>
      <c r="G242" s="65">
        <v>0</v>
      </c>
    </row>
    <row r="243" spans="1:7" ht="30" hidden="1" x14ac:dyDescent="0.25">
      <c r="A243" s="81" t="s">
        <v>347</v>
      </c>
      <c r="B243" s="81" t="s">
        <v>348</v>
      </c>
      <c r="C243" s="82">
        <v>0</v>
      </c>
      <c r="D243" s="82">
        <v>0</v>
      </c>
      <c r="E243" s="82">
        <v>460</v>
      </c>
      <c r="F243" s="65">
        <v>0</v>
      </c>
      <c r="G243" s="65">
        <v>0</v>
      </c>
    </row>
    <row r="244" spans="1:7" hidden="1" x14ac:dyDescent="0.25">
      <c r="A244" s="81" t="s">
        <v>349</v>
      </c>
      <c r="B244" s="81" t="s">
        <v>350</v>
      </c>
      <c r="C244" s="82">
        <v>316.35000000000002</v>
      </c>
      <c r="D244" s="82">
        <v>0</v>
      </c>
      <c r="E244" s="82">
        <v>65</v>
      </c>
      <c r="F244" s="65">
        <f>E244/C244*100</f>
        <v>20.546862652125807</v>
      </c>
      <c r="G244" s="65">
        <v>0</v>
      </c>
    </row>
    <row r="245" spans="1:7" hidden="1" x14ac:dyDescent="0.25">
      <c r="A245" s="64" t="s">
        <v>351</v>
      </c>
      <c r="B245" s="64" t="s">
        <v>352</v>
      </c>
      <c r="C245" s="65">
        <f>C246</f>
        <v>0</v>
      </c>
      <c r="D245" s="65">
        <f>D246</f>
        <v>0</v>
      </c>
      <c r="E245" s="65">
        <f>E246</f>
        <v>0</v>
      </c>
      <c r="F245" s="65">
        <v>0</v>
      </c>
      <c r="G245" s="65">
        <v>0</v>
      </c>
    </row>
    <row r="246" spans="1:7" hidden="1" x14ac:dyDescent="0.25">
      <c r="A246" s="64" t="s">
        <v>353</v>
      </c>
      <c r="B246" s="64" t="s">
        <v>352</v>
      </c>
      <c r="C246" s="65">
        <f>C247+C248</f>
        <v>0</v>
      </c>
      <c r="D246" s="65">
        <f>D247+D248</f>
        <v>0</v>
      </c>
      <c r="E246" s="65">
        <f>E247+E248</f>
        <v>0</v>
      </c>
      <c r="F246" s="65">
        <v>0</v>
      </c>
      <c r="G246" s="65">
        <v>0</v>
      </c>
    </row>
    <row r="247" spans="1:7" hidden="1" x14ac:dyDescent="0.25">
      <c r="A247" s="81" t="s">
        <v>354</v>
      </c>
      <c r="B247" s="81" t="s">
        <v>355</v>
      </c>
      <c r="C247" s="82">
        <v>0</v>
      </c>
      <c r="D247" s="82">
        <v>0</v>
      </c>
      <c r="E247" s="82">
        <v>0</v>
      </c>
      <c r="F247" s="65">
        <v>0</v>
      </c>
      <c r="G247" s="65">
        <v>0</v>
      </c>
    </row>
    <row r="248" spans="1:7" hidden="1" x14ac:dyDescent="0.25">
      <c r="A248" s="81" t="s">
        <v>356</v>
      </c>
      <c r="B248" s="81" t="s">
        <v>357</v>
      </c>
      <c r="C248" s="82">
        <v>0</v>
      </c>
      <c r="D248" s="82">
        <v>0</v>
      </c>
      <c r="E248" s="82">
        <v>0</v>
      </c>
      <c r="F248" s="65">
        <v>0</v>
      </c>
      <c r="G248" s="65">
        <v>0</v>
      </c>
    </row>
    <row r="249" spans="1:7" hidden="1" x14ac:dyDescent="0.25">
      <c r="A249" s="64" t="s">
        <v>358</v>
      </c>
      <c r="B249" s="64" t="s">
        <v>359</v>
      </c>
      <c r="C249" s="65">
        <f>C250+C254+C256+C258+C263</f>
        <v>514.93000000000006</v>
      </c>
      <c r="D249" s="65">
        <f t="shared" ref="D249:E249" si="53">D250+D254+D256+D258+D263</f>
        <v>5441</v>
      </c>
      <c r="E249" s="65">
        <f t="shared" si="53"/>
        <v>3671.38</v>
      </c>
      <c r="F249" s="65">
        <f>E249/C249*100</f>
        <v>712.98623113821293</v>
      </c>
      <c r="G249" s="65">
        <f>E249/D249*100</f>
        <v>67.476199228083075</v>
      </c>
    </row>
    <row r="250" spans="1:7" hidden="1" x14ac:dyDescent="0.25">
      <c r="A250" s="64" t="s">
        <v>360</v>
      </c>
      <c r="B250" s="64" t="s">
        <v>361</v>
      </c>
      <c r="C250" s="65">
        <f>C251+C252+C253</f>
        <v>174.21</v>
      </c>
      <c r="D250" s="65">
        <f t="shared" ref="D250:E250" si="54">D251+D252+D253</f>
        <v>3384</v>
      </c>
      <c r="E250" s="65">
        <f t="shared" si="54"/>
        <v>279.82</v>
      </c>
      <c r="F250" s="65">
        <f>E250/C250*100</f>
        <v>160.6222375294185</v>
      </c>
      <c r="G250" s="65">
        <f>E250/D250*100</f>
        <v>8.2689125295508266</v>
      </c>
    </row>
    <row r="251" spans="1:7" hidden="1" x14ac:dyDescent="0.25">
      <c r="A251" s="81" t="s">
        <v>364</v>
      </c>
      <c r="B251" s="81" t="s">
        <v>365</v>
      </c>
      <c r="C251" s="82">
        <v>174.21</v>
      </c>
      <c r="D251" s="82">
        <v>265</v>
      </c>
      <c r="E251" s="82">
        <v>180.73</v>
      </c>
      <c r="F251" s="65">
        <f>E251/C251*100</f>
        <v>103.74260949428849</v>
      </c>
      <c r="G251" s="65">
        <f>E251/D251*100</f>
        <v>68.199999999999989</v>
      </c>
    </row>
    <row r="252" spans="1:7" hidden="1" x14ac:dyDescent="0.25">
      <c r="A252" s="81" t="s">
        <v>366</v>
      </c>
      <c r="B252" s="81" t="s">
        <v>367</v>
      </c>
      <c r="C252" s="82">
        <v>0</v>
      </c>
      <c r="D252" s="82">
        <v>3119</v>
      </c>
      <c r="E252" s="82">
        <v>99.09</v>
      </c>
      <c r="F252" s="65">
        <v>0</v>
      </c>
      <c r="G252" s="65">
        <f>E252/D252*100</f>
        <v>3.1769798012183394</v>
      </c>
    </row>
    <row r="253" spans="1:7" hidden="1" x14ac:dyDescent="0.25">
      <c r="A253" s="88">
        <v>32924</v>
      </c>
      <c r="B253" s="81" t="s">
        <v>368</v>
      </c>
      <c r="C253" s="82">
        <v>0</v>
      </c>
      <c r="D253" s="82">
        <v>0</v>
      </c>
      <c r="E253" s="82">
        <v>0</v>
      </c>
      <c r="F253" s="65">
        <v>0</v>
      </c>
      <c r="G253" s="65">
        <v>0</v>
      </c>
    </row>
    <row r="254" spans="1:7" hidden="1" x14ac:dyDescent="0.25">
      <c r="A254" s="64" t="s">
        <v>369</v>
      </c>
      <c r="B254" s="64" t="s">
        <v>370</v>
      </c>
      <c r="C254" s="65">
        <f>C255</f>
        <v>0</v>
      </c>
      <c r="D254" s="65">
        <f>D255</f>
        <v>398</v>
      </c>
      <c r="E254" s="65">
        <f>E255</f>
        <v>122.16</v>
      </c>
      <c r="F254" s="65">
        <v>0</v>
      </c>
      <c r="G254" s="65">
        <f>E254/D254*100</f>
        <v>30.693467336683415</v>
      </c>
    </row>
    <row r="255" spans="1:7" hidden="1" x14ac:dyDescent="0.25">
      <c r="A255" s="81" t="s">
        <v>371</v>
      </c>
      <c r="B255" s="81" t="s">
        <v>370</v>
      </c>
      <c r="C255" s="82">
        <v>0</v>
      </c>
      <c r="D255" s="82">
        <v>398</v>
      </c>
      <c r="E255" s="82">
        <v>122.16</v>
      </c>
      <c r="F255" s="65">
        <v>0</v>
      </c>
      <c r="G255" s="65">
        <f>E255/D255*100</f>
        <v>30.693467336683415</v>
      </c>
    </row>
    <row r="256" spans="1:7" hidden="1" x14ac:dyDescent="0.25">
      <c r="A256" s="64" t="s">
        <v>372</v>
      </c>
      <c r="B256" s="64" t="s">
        <v>373</v>
      </c>
      <c r="C256" s="65">
        <f>C257</f>
        <v>0</v>
      </c>
      <c r="D256" s="65">
        <f>D257</f>
        <v>133</v>
      </c>
      <c r="E256" s="65">
        <f>E257</f>
        <v>0</v>
      </c>
      <c r="F256" s="65">
        <v>0</v>
      </c>
      <c r="G256" s="65">
        <f>E256/D256*100</f>
        <v>0</v>
      </c>
    </row>
    <row r="257" spans="1:7" hidden="1" x14ac:dyDescent="0.25">
      <c r="A257" s="81" t="s">
        <v>374</v>
      </c>
      <c r="B257" s="81" t="s">
        <v>375</v>
      </c>
      <c r="C257" s="82">
        <v>0</v>
      </c>
      <c r="D257" s="82">
        <v>133</v>
      </c>
      <c r="E257" s="82">
        <v>0</v>
      </c>
      <c r="F257" s="65">
        <v>0</v>
      </c>
      <c r="G257" s="65">
        <f>E257/D257*100</f>
        <v>0</v>
      </c>
    </row>
    <row r="258" spans="1:7" hidden="1" x14ac:dyDescent="0.25">
      <c r="A258" s="64" t="s">
        <v>376</v>
      </c>
      <c r="B258" s="64" t="s">
        <v>377</v>
      </c>
      <c r="C258" s="65">
        <f>C260+C262+C259+C261</f>
        <v>0</v>
      </c>
      <c r="D258" s="65">
        <f t="shared" ref="D258:E258" si="55">D260+D262+D259+D261</f>
        <v>199</v>
      </c>
      <c r="E258" s="65">
        <f t="shared" si="55"/>
        <v>342.21</v>
      </c>
      <c r="F258" s="65">
        <v>0</v>
      </c>
      <c r="G258" s="65">
        <f>E258/D258*100</f>
        <v>171.964824120603</v>
      </c>
    </row>
    <row r="259" spans="1:7" hidden="1" x14ac:dyDescent="0.25">
      <c r="A259" s="88">
        <v>32951</v>
      </c>
      <c r="B259" s="81" t="s">
        <v>520</v>
      </c>
      <c r="C259" s="58">
        <v>0</v>
      </c>
      <c r="D259" s="58">
        <v>0</v>
      </c>
      <c r="E259" s="58">
        <v>0</v>
      </c>
      <c r="F259" s="65">
        <v>0</v>
      </c>
      <c r="G259" s="65">
        <v>0</v>
      </c>
    </row>
    <row r="260" spans="1:7" hidden="1" x14ac:dyDescent="0.25">
      <c r="A260" s="81" t="s">
        <v>378</v>
      </c>
      <c r="B260" s="81" t="s">
        <v>379</v>
      </c>
      <c r="C260" s="82">
        <v>0</v>
      </c>
      <c r="D260" s="82">
        <v>199</v>
      </c>
      <c r="E260" s="82">
        <v>182.51</v>
      </c>
      <c r="F260" s="65">
        <v>0</v>
      </c>
      <c r="G260" s="65">
        <f>E260/D260*100</f>
        <v>91.713567839195974</v>
      </c>
    </row>
    <row r="261" spans="1:7" hidden="1" x14ac:dyDescent="0.25">
      <c r="A261" s="88">
        <v>32954</v>
      </c>
      <c r="B261" s="81" t="s">
        <v>380</v>
      </c>
      <c r="C261" s="82">
        <v>0</v>
      </c>
      <c r="D261" s="82">
        <v>0</v>
      </c>
      <c r="E261" s="82">
        <v>132.69999999999999</v>
      </c>
      <c r="F261" s="65">
        <v>0</v>
      </c>
      <c r="G261" s="65">
        <v>0</v>
      </c>
    </row>
    <row r="262" spans="1:7" hidden="1" x14ac:dyDescent="0.25">
      <c r="A262" s="81" t="s">
        <v>383</v>
      </c>
      <c r="B262" s="81" t="s">
        <v>380</v>
      </c>
      <c r="C262" s="82">
        <v>0</v>
      </c>
      <c r="D262" s="82">
        <v>0</v>
      </c>
      <c r="E262" s="82">
        <v>27</v>
      </c>
      <c r="F262" s="65">
        <v>0</v>
      </c>
      <c r="G262" s="65">
        <v>0</v>
      </c>
    </row>
    <row r="263" spans="1:7" hidden="1" x14ac:dyDescent="0.25">
      <c r="A263" s="64" t="s">
        <v>387</v>
      </c>
      <c r="B263" s="64" t="s">
        <v>359</v>
      </c>
      <c r="C263" s="65">
        <f>C265+C264</f>
        <v>340.72</v>
      </c>
      <c r="D263" s="65">
        <f t="shared" ref="D263:E263" si="56">D265+D264</f>
        <v>1327</v>
      </c>
      <c r="E263" s="65">
        <f t="shared" si="56"/>
        <v>2927.19</v>
      </c>
      <c r="F263" s="65">
        <f>E263/C263*100</f>
        <v>859.11892463019478</v>
      </c>
      <c r="G263" s="65">
        <f>E263/D263*100</f>
        <v>220.58703843255466</v>
      </c>
    </row>
    <row r="264" spans="1:7" hidden="1" x14ac:dyDescent="0.25">
      <c r="A264" s="70">
        <v>32991</v>
      </c>
      <c r="B264" s="68" t="s">
        <v>389</v>
      </c>
      <c r="C264" s="58">
        <v>0</v>
      </c>
      <c r="D264" s="58">
        <v>0</v>
      </c>
      <c r="E264" s="58">
        <v>53.27</v>
      </c>
      <c r="F264" s="65">
        <v>0</v>
      </c>
      <c r="G264" s="65">
        <v>0</v>
      </c>
    </row>
    <row r="265" spans="1:7" hidden="1" x14ac:dyDescent="0.25">
      <c r="A265" s="81" t="s">
        <v>390</v>
      </c>
      <c r="B265" s="81" t="s">
        <v>359</v>
      </c>
      <c r="C265" s="82">
        <v>340.72</v>
      </c>
      <c r="D265" s="82">
        <v>1327</v>
      </c>
      <c r="E265" s="82">
        <v>2873.92</v>
      </c>
      <c r="F265" s="65">
        <f>E265/C265*100</f>
        <v>843.48438600610473</v>
      </c>
      <c r="G265" s="65">
        <f>E265/D265*100</f>
        <v>216.57272042200452</v>
      </c>
    </row>
    <row r="266" spans="1:7" x14ac:dyDescent="0.25">
      <c r="A266" s="64" t="s">
        <v>391</v>
      </c>
      <c r="B266" s="64" t="s">
        <v>392</v>
      </c>
      <c r="C266" s="65">
        <v>4027.14</v>
      </c>
      <c r="D266" s="65">
        <f t="shared" ref="D266" si="57">D267+D269</f>
        <v>332</v>
      </c>
      <c r="E266" s="65">
        <v>9.2899999999999991</v>
      </c>
      <c r="F266" s="65">
        <f>E266/C266*100</f>
        <v>0.23068480360752294</v>
      </c>
      <c r="G266" s="65">
        <f>E266/D266*100</f>
        <v>2.7981927710843371</v>
      </c>
    </row>
    <row r="267" spans="1:7" hidden="1" x14ac:dyDescent="0.25">
      <c r="A267" s="69">
        <v>342</v>
      </c>
      <c r="B267" s="64" t="s">
        <v>542</v>
      </c>
      <c r="C267" s="65">
        <f>C268</f>
        <v>140.83000000000001</v>
      </c>
      <c r="D267" s="65">
        <f t="shared" ref="D267:E267" si="58">D268</f>
        <v>0</v>
      </c>
      <c r="E267" s="65">
        <f t="shared" si="58"/>
        <v>0</v>
      </c>
      <c r="F267" s="65">
        <v>0</v>
      </c>
      <c r="G267" s="65">
        <v>0</v>
      </c>
    </row>
    <row r="268" spans="1:7" hidden="1" x14ac:dyDescent="0.25">
      <c r="A268" s="70">
        <v>3423</v>
      </c>
      <c r="B268" s="68" t="s">
        <v>542</v>
      </c>
      <c r="C268" s="58">
        <v>140.83000000000001</v>
      </c>
      <c r="D268" s="58">
        <v>0</v>
      </c>
      <c r="E268" s="58">
        <v>0</v>
      </c>
      <c r="F268" s="65">
        <v>0</v>
      </c>
      <c r="G268" s="65">
        <v>0</v>
      </c>
    </row>
    <row r="269" spans="1:7" hidden="1" x14ac:dyDescent="0.25">
      <c r="A269" s="64" t="s">
        <v>399</v>
      </c>
      <c r="B269" s="64" t="s">
        <v>400</v>
      </c>
      <c r="C269" s="65">
        <f>C270</f>
        <v>83.89</v>
      </c>
      <c r="D269" s="65">
        <f t="shared" ref="D269:E269" si="59">D270</f>
        <v>332</v>
      </c>
      <c r="E269" s="65">
        <f t="shared" si="59"/>
        <v>98.2</v>
      </c>
      <c r="F269" s="65">
        <f>E269/C269*100</f>
        <v>117.058052211229</v>
      </c>
      <c r="G269" s="65">
        <f>E269/D269*100</f>
        <v>29.578313253012052</v>
      </c>
    </row>
    <row r="270" spans="1:7" hidden="1" x14ac:dyDescent="0.25">
      <c r="A270" s="64" t="s">
        <v>401</v>
      </c>
      <c r="B270" s="64" t="s">
        <v>402</v>
      </c>
      <c r="C270" s="65">
        <f>C271</f>
        <v>83.89</v>
      </c>
      <c r="D270" s="65">
        <f>D271</f>
        <v>332</v>
      </c>
      <c r="E270" s="65">
        <f>E271</f>
        <v>98.2</v>
      </c>
      <c r="F270" s="65">
        <f>E270/C270*100</f>
        <v>117.058052211229</v>
      </c>
      <c r="G270" s="65">
        <f>E270/D270*100</f>
        <v>29.578313253012052</v>
      </c>
    </row>
    <row r="271" spans="1:7" hidden="1" x14ac:dyDescent="0.25">
      <c r="A271" s="81" t="s">
        <v>403</v>
      </c>
      <c r="B271" s="81" t="s">
        <v>404</v>
      </c>
      <c r="C271" s="82">
        <v>83.89</v>
      </c>
      <c r="D271" s="82">
        <v>332</v>
      </c>
      <c r="E271" s="82">
        <v>98.2</v>
      </c>
      <c r="F271" s="65">
        <f>E271/C271*100</f>
        <v>117.058052211229</v>
      </c>
      <c r="G271" s="65">
        <f>E271/D271*100</f>
        <v>29.578313253012052</v>
      </c>
    </row>
    <row r="272" spans="1:7" x14ac:dyDescent="0.25">
      <c r="A272" s="64" t="s">
        <v>480</v>
      </c>
      <c r="B272" s="64" t="s">
        <v>481</v>
      </c>
      <c r="C272" s="87">
        <f>C273</f>
        <v>0</v>
      </c>
      <c r="D272" s="87">
        <f t="shared" ref="D272:E272" si="60">D273</f>
        <v>0</v>
      </c>
      <c r="E272" s="87">
        <f t="shared" si="60"/>
        <v>0</v>
      </c>
      <c r="F272" s="65">
        <v>0</v>
      </c>
      <c r="G272" s="65">
        <v>0</v>
      </c>
    </row>
    <row r="273" spans="1:7" ht="26.25" x14ac:dyDescent="0.25">
      <c r="A273" s="64" t="s">
        <v>482</v>
      </c>
      <c r="B273" s="64" t="s">
        <v>483</v>
      </c>
      <c r="C273" s="82">
        <v>0</v>
      </c>
      <c r="D273" s="82">
        <v>0</v>
      </c>
      <c r="E273" s="82">
        <v>0</v>
      </c>
      <c r="F273" s="65">
        <v>0</v>
      </c>
      <c r="G273" s="65">
        <v>0</v>
      </c>
    </row>
    <row r="274" spans="1:7" x14ac:dyDescent="0.25">
      <c r="A274" s="85" t="s">
        <v>559</v>
      </c>
      <c r="B274" s="85"/>
      <c r="C274" s="86">
        <f t="shared" ref="C274:E275" si="61">C275</f>
        <v>0</v>
      </c>
      <c r="D274" s="86">
        <f t="shared" si="61"/>
        <v>0</v>
      </c>
      <c r="E274" s="86">
        <f t="shared" si="61"/>
        <v>21125.5</v>
      </c>
      <c r="F274" s="65">
        <v>0</v>
      </c>
      <c r="G274" s="65">
        <v>0</v>
      </c>
    </row>
    <row r="275" spans="1:7" x14ac:dyDescent="0.25">
      <c r="A275" s="77" t="s">
        <v>496</v>
      </c>
      <c r="B275" s="77"/>
      <c r="C275" s="78">
        <f t="shared" si="61"/>
        <v>0</v>
      </c>
      <c r="D275" s="78">
        <f t="shared" si="61"/>
        <v>0</v>
      </c>
      <c r="E275" s="78">
        <f t="shared" si="61"/>
        <v>21125.5</v>
      </c>
      <c r="F275" s="65">
        <v>0</v>
      </c>
      <c r="G275" s="65">
        <v>0</v>
      </c>
    </row>
    <row r="276" spans="1:7" x14ac:dyDescent="0.25">
      <c r="A276" s="79" t="s">
        <v>497</v>
      </c>
      <c r="B276" s="79"/>
      <c r="C276" s="80">
        <f>C277+C368</f>
        <v>0</v>
      </c>
      <c r="D276" s="80">
        <f>D277+D368</f>
        <v>0</v>
      </c>
      <c r="E276" s="80">
        <f>E277+E368</f>
        <v>21125.5</v>
      </c>
      <c r="F276" s="65">
        <v>0</v>
      </c>
      <c r="G276" s="65">
        <v>0</v>
      </c>
    </row>
    <row r="277" spans="1:7" x14ac:dyDescent="0.25">
      <c r="A277" s="64" t="s">
        <v>169</v>
      </c>
      <c r="B277" s="64" t="s">
        <v>170</v>
      </c>
      <c r="C277" s="65">
        <f>C278+C362</f>
        <v>0</v>
      </c>
      <c r="D277" s="65">
        <f>D278+D362</f>
        <v>0</v>
      </c>
      <c r="E277" s="65">
        <f>E278+E362</f>
        <v>21125.5</v>
      </c>
      <c r="F277" s="65">
        <v>0</v>
      </c>
      <c r="G277" s="65">
        <v>0</v>
      </c>
    </row>
    <row r="278" spans="1:7" x14ac:dyDescent="0.25">
      <c r="A278" s="64" t="s">
        <v>211</v>
      </c>
      <c r="B278" s="64" t="s">
        <v>212</v>
      </c>
      <c r="C278" s="65">
        <v>0</v>
      </c>
      <c r="D278" s="65">
        <v>0</v>
      </c>
      <c r="E278" s="65">
        <v>21125.5</v>
      </c>
      <c r="F278" s="65">
        <v>0</v>
      </c>
      <c r="G278" s="65">
        <v>0</v>
      </c>
    </row>
    <row r="279" spans="1:7" x14ac:dyDescent="0.25">
      <c r="A279" s="83" t="s">
        <v>503</v>
      </c>
      <c r="B279" s="83"/>
      <c r="C279" s="84">
        <f>C280+C288</f>
        <v>1234.6400000000001</v>
      </c>
      <c r="D279" s="84">
        <f>D280+D288</f>
        <v>1500</v>
      </c>
      <c r="E279" s="84">
        <f t="shared" ref="E279" si="62">E280+E288</f>
        <v>1218.75</v>
      </c>
      <c r="F279" s="65">
        <v>0</v>
      </c>
      <c r="G279" s="65">
        <f>E279/D279*100</f>
        <v>81.25</v>
      </c>
    </row>
    <row r="280" spans="1:7" x14ac:dyDescent="0.25">
      <c r="A280" s="85" t="s">
        <v>499</v>
      </c>
      <c r="B280" s="85"/>
      <c r="C280" s="86">
        <f t="shared" ref="C280:E286" si="63">C281</f>
        <v>0</v>
      </c>
      <c r="D280" s="86">
        <f t="shared" si="63"/>
        <v>0</v>
      </c>
      <c r="E280" s="86">
        <f t="shared" si="63"/>
        <v>0</v>
      </c>
      <c r="F280" s="65">
        <v>0</v>
      </c>
      <c r="G280" s="65">
        <v>0</v>
      </c>
    </row>
    <row r="281" spans="1:7" x14ac:dyDescent="0.25">
      <c r="A281" s="77" t="s">
        <v>496</v>
      </c>
      <c r="B281" s="77"/>
      <c r="C281" s="78">
        <f t="shared" si="63"/>
        <v>0</v>
      </c>
      <c r="D281" s="78">
        <f t="shared" si="63"/>
        <v>0</v>
      </c>
      <c r="E281" s="78">
        <f t="shared" si="63"/>
        <v>0</v>
      </c>
      <c r="F281" s="65">
        <v>0</v>
      </c>
      <c r="G281" s="65">
        <v>0</v>
      </c>
    </row>
    <row r="282" spans="1:7" x14ac:dyDescent="0.25">
      <c r="A282" s="79" t="s">
        <v>497</v>
      </c>
      <c r="B282" s="79"/>
      <c r="C282" s="80">
        <f t="shared" si="63"/>
        <v>0</v>
      </c>
      <c r="D282" s="80">
        <f t="shared" si="63"/>
        <v>0</v>
      </c>
      <c r="E282" s="80">
        <f t="shared" si="63"/>
        <v>0</v>
      </c>
      <c r="F282" s="65">
        <v>0</v>
      </c>
      <c r="G282" s="65">
        <v>0</v>
      </c>
    </row>
    <row r="283" spans="1:7" x14ac:dyDescent="0.25">
      <c r="A283" s="64" t="s">
        <v>169</v>
      </c>
      <c r="B283" s="64" t="s">
        <v>170</v>
      </c>
      <c r="C283" s="65">
        <f t="shared" si="63"/>
        <v>0</v>
      </c>
      <c r="D283" s="65">
        <f t="shared" si="63"/>
        <v>0</v>
      </c>
      <c r="E283" s="65">
        <f t="shared" si="63"/>
        <v>0</v>
      </c>
      <c r="F283" s="65">
        <v>0</v>
      </c>
      <c r="G283" s="65">
        <v>0</v>
      </c>
    </row>
    <row r="284" spans="1:7" ht="26.25" x14ac:dyDescent="0.25">
      <c r="A284" s="69">
        <v>38</v>
      </c>
      <c r="B284" s="64" t="s">
        <v>560</v>
      </c>
      <c r="C284" s="65">
        <v>0</v>
      </c>
      <c r="D284" s="65">
        <v>0</v>
      </c>
      <c r="E284" s="65">
        <v>0</v>
      </c>
      <c r="F284" s="65">
        <v>0</v>
      </c>
      <c r="G284" s="65">
        <v>0</v>
      </c>
    </row>
    <row r="285" spans="1:7" hidden="1" x14ac:dyDescent="0.25">
      <c r="A285" s="64" t="s">
        <v>244</v>
      </c>
      <c r="B285" s="64" t="s">
        <v>245</v>
      </c>
      <c r="C285" s="65">
        <f t="shared" si="63"/>
        <v>0</v>
      </c>
      <c r="D285" s="65">
        <f t="shared" si="63"/>
        <v>0</v>
      </c>
      <c r="E285" s="65">
        <f t="shared" si="63"/>
        <v>0</v>
      </c>
      <c r="F285" s="65">
        <v>0</v>
      </c>
      <c r="G285" s="65">
        <v>0</v>
      </c>
    </row>
    <row r="286" spans="1:7" hidden="1" x14ac:dyDescent="0.25">
      <c r="A286" s="64" t="s">
        <v>246</v>
      </c>
      <c r="B286" s="64" t="s">
        <v>247</v>
      </c>
      <c r="C286" s="87">
        <f t="shared" si="63"/>
        <v>0</v>
      </c>
      <c r="D286" s="87">
        <f t="shared" si="63"/>
        <v>0</v>
      </c>
      <c r="E286" s="87">
        <f t="shared" si="63"/>
        <v>0</v>
      </c>
      <c r="F286" s="65">
        <v>0</v>
      </c>
      <c r="G286" s="65">
        <v>0</v>
      </c>
    </row>
    <row r="287" spans="1:7" hidden="1" x14ac:dyDescent="0.25">
      <c r="A287" s="81" t="s">
        <v>252</v>
      </c>
      <c r="B287" s="81" t="s">
        <v>253</v>
      </c>
      <c r="C287" s="82">
        <v>0</v>
      </c>
      <c r="D287" s="82">
        <v>0</v>
      </c>
      <c r="E287" s="82">
        <v>0</v>
      </c>
      <c r="F287" s="65">
        <v>0</v>
      </c>
      <c r="G287" s="65">
        <v>0</v>
      </c>
    </row>
    <row r="288" spans="1:7" x14ac:dyDescent="0.25">
      <c r="A288" s="85" t="s">
        <v>517</v>
      </c>
      <c r="B288" s="85"/>
      <c r="C288" s="86">
        <f t="shared" ref="C288:E293" si="64">C289</f>
        <v>1234.6400000000001</v>
      </c>
      <c r="D288" s="86">
        <f t="shared" si="64"/>
        <v>1500</v>
      </c>
      <c r="E288" s="86">
        <f t="shared" si="64"/>
        <v>1218.75</v>
      </c>
      <c r="F288" s="65">
        <v>0</v>
      </c>
      <c r="G288" s="65">
        <f t="shared" ref="G288:G318" si="65">E288/D288*100</f>
        <v>81.25</v>
      </c>
    </row>
    <row r="289" spans="1:13" x14ac:dyDescent="0.25">
      <c r="A289" s="79" t="s">
        <v>497</v>
      </c>
      <c r="B289" s="79"/>
      <c r="C289" s="80">
        <f t="shared" si="64"/>
        <v>1234.6400000000001</v>
      </c>
      <c r="D289" s="80">
        <f t="shared" si="64"/>
        <v>1500</v>
      </c>
      <c r="E289" s="80">
        <f t="shared" si="64"/>
        <v>1218.75</v>
      </c>
      <c r="F289" s="65">
        <v>0</v>
      </c>
      <c r="G289" s="65">
        <f t="shared" si="65"/>
        <v>81.25</v>
      </c>
    </row>
    <row r="290" spans="1:13" x14ac:dyDescent="0.25">
      <c r="A290" s="64" t="s">
        <v>169</v>
      </c>
      <c r="B290" s="64" t="s">
        <v>170</v>
      </c>
      <c r="C290" s="65">
        <f t="shared" si="64"/>
        <v>1234.6400000000001</v>
      </c>
      <c r="D290" s="65">
        <f t="shared" si="64"/>
        <v>1500</v>
      </c>
      <c r="E290" s="65">
        <f t="shared" si="64"/>
        <v>1218.75</v>
      </c>
      <c r="F290" s="65">
        <v>0</v>
      </c>
      <c r="G290" s="65">
        <f t="shared" si="65"/>
        <v>81.25</v>
      </c>
    </row>
    <row r="291" spans="1:13" x14ac:dyDescent="0.25">
      <c r="A291" s="69">
        <v>32</v>
      </c>
      <c r="B291" s="64" t="s">
        <v>416</v>
      </c>
      <c r="C291" s="65">
        <v>1234.6400000000001</v>
      </c>
      <c r="D291" s="65">
        <f>D292</f>
        <v>1500</v>
      </c>
      <c r="E291" s="65">
        <v>1218.75</v>
      </c>
      <c r="F291" s="65">
        <v>0</v>
      </c>
      <c r="G291" s="65">
        <f t="shared" si="65"/>
        <v>81.25</v>
      </c>
    </row>
    <row r="292" spans="1:13" hidden="1" x14ac:dyDescent="0.25">
      <c r="A292" s="64" t="s">
        <v>417</v>
      </c>
      <c r="B292" s="64" t="s">
        <v>125</v>
      </c>
      <c r="C292" s="65">
        <f t="shared" si="64"/>
        <v>0</v>
      </c>
      <c r="D292" s="65">
        <f t="shared" si="64"/>
        <v>1500</v>
      </c>
      <c r="E292" s="65">
        <f t="shared" si="64"/>
        <v>0</v>
      </c>
      <c r="F292" s="65">
        <v>0</v>
      </c>
      <c r="G292" s="65">
        <f t="shared" si="65"/>
        <v>0</v>
      </c>
    </row>
    <row r="293" spans="1:13" hidden="1" x14ac:dyDescent="0.25">
      <c r="A293" s="64" t="s">
        <v>418</v>
      </c>
      <c r="B293" s="64" t="s">
        <v>419</v>
      </c>
      <c r="C293" s="87">
        <f t="shared" si="64"/>
        <v>0</v>
      </c>
      <c r="D293" s="87">
        <f t="shared" si="64"/>
        <v>1500</v>
      </c>
      <c r="E293" s="87">
        <f t="shared" si="64"/>
        <v>0</v>
      </c>
      <c r="F293" s="65">
        <v>0</v>
      </c>
      <c r="G293" s="65">
        <f t="shared" si="65"/>
        <v>0</v>
      </c>
    </row>
    <row r="294" spans="1:13" hidden="1" x14ac:dyDescent="0.25">
      <c r="A294" s="81" t="s">
        <v>420</v>
      </c>
      <c r="B294" s="81" t="s">
        <v>421</v>
      </c>
      <c r="C294" s="82">
        <v>0</v>
      </c>
      <c r="D294" s="82">
        <v>1500</v>
      </c>
      <c r="E294" s="82">
        <v>0</v>
      </c>
      <c r="F294" s="65">
        <v>0</v>
      </c>
      <c r="G294" s="65">
        <f t="shared" si="65"/>
        <v>0</v>
      </c>
    </row>
    <row r="295" spans="1:13" x14ac:dyDescent="0.25">
      <c r="A295" s="83" t="s">
        <v>504</v>
      </c>
      <c r="B295" s="83"/>
      <c r="C295" s="84">
        <f t="shared" ref="C295:E298" si="66">C296</f>
        <v>2806665.43</v>
      </c>
      <c r="D295" s="84">
        <f t="shared" si="66"/>
        <v>2140692.64</v>
      </c>
      <c r="E295" s="84">
        <f t="shared" si="66"/>
        <v>3394320.0799999996</v>
      </c>
      <c r="F295" s="65">
        <f t="shared" ref="F295:F302" si="67">E295/C295*100</f>
        <v>120.9378233585896</v>
      </c>
      <c r="G295" s="65">
        <f t="shared" si="65"/>
        <v>158.56176718578337</v>
      </c>
    </row>
    <row r="296" spans="1:13" x14ac:dyDescent="0.25">
      <c r="A296" s="85" t="s">
        <v>517</v>
      </c>
      <c r="B296" s="85"/>
      <c r="C296" s="86">
        <f t="shared" si="66"/>
        <v>2806665.43</v>
      </c>
      <c r="D296" s="86">
        <f t="shared" si="66"/>
        <v>2140692.64</v>
      </c>
      <c r="E296" s="86">
        <f t="shared" si="66"/>
        <v>3394320.0799999996</v>
      </c>
      <c r="F296" s="65">
        <f t="shared" si="67"/>
        <v>120.9378233585896</v>
      </c>
      <c r="G296" s="65">
        <f t="shared" si="65"/>
        <v>158.56176718578337</v>
      </c>
    </row>
    <row r="297" spans="1:13" x14ac:dyDescent="0.25">
      <c r="A297" s="77" t="s">
        <v>496</v>
      </c>
      <c r="B297" s="77"/>
      <c r="C297" s="78">
        <f t="shared" si="66"/>
        <v>2806665.43</v>
      </c>
      <c r="D297" s="78">
        <f t="shared" si="66"/>
        <v>2140692.64</v>
      </c>
      <c r="E297" s="78">
        <f t="shared" si="66"/>
        <v>3394320.0799999996</v>
      </c>
      <c r="F297" s="65">
        <f t="shared" si="67"/>
        <v>120.9378233585896</v>
      </c>
      <c r="G297" s="65">
        <f t="shared" si="65"/>
        <v>158.56176718578337</v>
      </c>
      <c r="I297" s="59"/>
      <c r="J297" s="59"/>
      <c r="K297" s="59"/>
    </row>
    <row r="298" spans="1:13" x14ac:dyDescent="0.25">
      <c r="A298" s="79" t="s">
        <v>497</v>
      </c>
      <c r="B298" s="79"/>
      <c r="C298" s="80">
        <f t="shared" si="66"/>
        <v>2806665.43</v>
      </c>
      <c r="D298" s="80">
        <f t="shared" si="66"/>
        <v>2140692.64</v>
      </c>
      <c r="E298" s="80">
        <f t="shared" si="66"/>
        <v>3394320.0799999996</v>
      </c>
      <c r="F298" s="65">
        <f t="shared" si="67"/>
        <v>120.9378233585896</v>
      </c>
      <c r="G298" s="65">
        <f t="shared" si="65"/>
        <v>158.56176718578337</v>
      </c>
      <c r="I298" s="59"/>
      <c r="J298" s="59"/>
      <c r="K298" s="59"/>
    </row>
    <row r="299" spans="1:13" x14ac:dyDescent="0.25">
      <c r="A299" s="64" t="s">
        <v>169</v>
      </c>
      <c r="B299" s="64" t="s">
        <v>170</v>
      </c>
      <c r="C299" s="65">
        <f>C300+C322+C331</f>
        <v>2806665.43</v>
      </c>
      <c r="D299" s="65">
        <f>D300+D322+D331</f>
        <v>2140692.64</v>
      </c>
      <c r="E299" s="65">
        <f>E300+E322+E331</f>
        <v>3394320.0799999996</v>
      </c>
      <c r="F299" s="65">
        <f t="shared" si="67"/>
        <v>120.9378233585896</v>
      </c>
      <c r="G299" s="65">
        <f t="shared" si="65"/>
        <v>158.56176718578337</v>
      </c>
      <c r="I299" s="59"/>
      <c r="J299" s="59"/>
      <c r="K299" s="59"/>
    </row>
    <row r="300" spans="1:13" x14ac:dyDescent="0.25">
      <c r="A300" s="64" t="s">
        <v>171</v>
      </c>
      <c r="B300" s="64" t="s">
        <v>172</v>
      </c>
      <c r="C300" s="65">
        <v>2726442.58</v>
      </c>
      <c r="D300" s="65">
        <v>2007843.77</v>
      </c>
      <c r="E300" s="65">
        <v>3292116.57</v>
      </c>
      <c r="F300" s="65">
        <f t="shared" si="67"/>
        <v>120.74769496887771</v>
      </c>
      <c r="G300" s="65">
        <f t="shared" si="65"/>
        <v>163.96278531172769</v>
      </c>
    </row>
    <row r="301" spans="1:13" hidden="1" x14ac:dyDescent="0.25">
      <c r="A301" s="64" t="s">
        <v>173</v>
      </c>
      <c r="B301" s="64" t="s">
        <v>174</v>
      </c>
      <c r="C301" s="65">
        <f>C302+C305+C307</f>
        <v>833744.37</v>
      </c>
      <c r="D301" s="65">
        <f>D302+D305+D307</f>
        <v>1581025.9500000002</v>
      </c>
      <c r="E301" s="65">
        <f>E302+E305+E307</f>
        <v>1072633.8199999998</v>
      </c>
      <c r="F301" s="65">
        <f t="shared" si="67"/>
        <v>128.65260127633604</v>
      </c>
      <c r="G301" s="65">
        <f t="shared" si="65"/>
        <v>67.84416283616342</v>
      </c>
      <c r="I301" s="59"/>
      <c r="J301" s="59"/>
      <c r="K301" s="59"/>
      <c r="M301" s="59"/>
    </row>
    <row r="302" spans="1:13" hidden="1" x14ac:dyDescent="0.25">
      <c r="A302" s="64" t="s">
        <v>175</v>
      </c>
      <c r="B302" s="64" t="s">
        <v>176</v>
      </c>
      <c r="C302" s="65">
        <f>C303+C304</f>
        <v>789443.36</v>
      </c>
      <c r="D302" s="65">
        <f>D303+D304</f>
        <v>1528765.35</v>
      </c>
      <c r="E302" s="65">
        <f>E303+E304</f>
        <v>1025122.45</v>
      </c>
      <c r="F302" s="65">
        <f t="shared" si="67"/>
        <v>129.85383143890147</v>
      </c>
      <c r="G302" s="65">
        <f t="shared" si="65"/>
        <v>67.055578542514709</v>
      </c>
      <c r="I302" s="59"/>
      <c r="J302" s="59"/>
      <c r="K302" s="59"/>
      <c r="M302" s="59"/>
    </row>
    <row r="303" spans="1:13" hidden="1" x14ac:dyDescent="0.25">
      <c r="A303" s="81" t="s">
        <v>177</v>
      </c>
      <c r="B303" s="81" t="s">
        <v>178</v>
      </c>
      <c r="C303" s="82">
        <v>789443.36</v>
      </c>
      <c r="D303" s="82">
        <v>1484171.85</v>
      </c>
      <c r="E303" s="82">
        <v>1021632.58</v>
      </c>
      <c r="F303" s="65">
        <v>0</v>
      </c>
      <c r="G303" s="65">
        <f t="shared" si="65"/>
        <v>68.835194522790601</v>
      </c>
      <c r="H303" s="114"/>
      <c r="I303" s="59"/>
      <c r="J303" s="59"/>
      <c r="K303" s="59"/>
      <c r="M303" s="59"/>
    </row>
    <row r="304" spans="1:13" hidden="1" x14ac:dyDescent="0.25">
      <c r="A304" s="81" t="s">
        <v>179</v>
      </c>
      <c r="B304" s="81" t="s">
        <v>180</v>
      </c>
      <c r="C304" s="82">
        <v>0</v>
      </c>
      <c r="D304" s="82">
        <v>44593.5</v>
      </c>
      <c r="E304" s="82">
        <v>3489.87</v>
      </c>
      <c r="F304" s="65">
        <v>0</v>
      </c>
      <c r="G304" s="65">
        <f t="shared" si="65"/>
        <v>7.8259611826835744</v>
      </c>
      <c r="H304" s="114"/>
      <c r="M304" s="59"/>
    </row>
    <row r="305" spans="1:13" hidden="1" x14ac:dyDescent="0.25">
      <c r="A305" s="64" t="s">
        <v>181</v>
      </c>
      <c r="B305" s="64" t="s">
        <v>182</v>
      </c>
      <c r="C305" s="65">
        <f>C306</f>
        <v>35077.43</v>
      </c>
      <c r="D305" s="65">
        <f>D306</f>
        <v>36930.6</v>
      </c>
      <c r="E305" s="65">
        <f>E306</f>
        <v>33043.89</v>
      </c>
      <c r="F305" s="65">
        <v>0</v>
      </c>
      <c r="G305" s="65">
        <f t="shared" si="65"/>
        <v>89.475638088739416</v>
      </c>
      <c r="H305" s="115"/>
      <c r="I305" s="59"/>
      <c r="J305" s="59"/>
      <c r="K305" s="59"/>
      <c r="M305" s="59"/>
    </row>
    <row r="306" spans="1:13" hidden="1" x14ac:dyDescent="0.25">
      <c r="A306" s="81" t="s">
        <v>183</v>
      </c>
      <c r="B306" s="81" t="s">
        <v>182</v>
      </c>
      <c r="C306" s="82">
        <v>35077.43</v>
      </c>
      <c r="D306" s="82">
        <v>36930.6</v>
      </c>
      <c r="E306" s="82">
        <v>33043.89</v>
      </c>
      <c r="F306" s="65">
        <v>0</v>
      </c>
      <c r="G306" s="65">
        <f t="shared" si="65"/>
        <v>89.475638088739416</v>
      </c>
      <c r="H306" s="115"/>
    </row>
    <row r="307" spans="1:13" hidden="1" x14ac:dyDescent="0.25">
      <c r="A307" s="64" t="s">
        <v>184</v>
      </c>
      <c r="B307" s="64" t="s">
        <v>185</v>
      </c>
      <c r="C307" s="65">
        <f>C308</f>
        <v>9223.58</v>
      </c>
      <c r="D307" s="65">
        <f>D308</f>
        <v>15330</v>
      </c>
      <c r="E307" s="65">
        <f>E308</f>
        <v>14467.48</v>
      </c>
      <c r="F307" s="65">
        <v>0</v>
      </c>
      <c r="G307" s="65">
        <f t="shared" si="65"/>
        <v>94.373646444879327</v>
      </c>
      <c r="I307" s="59"/>
      <c r="J307" s="59"/>
      <c r="K307" s="59"/>
    </row>
    <row r="308" spans="1:13" hidden="1" x14ac:dyDescent="0.25">
      <c r="A308" s="81" t="s">
        <v>186</v>
      </c>
      <c r="B308" s="81" t="s">
        <v>185</v>
      </c>
      <c r="C308" s="82">
        <v>9223.58</v>
      </c>
      <c r="D308" s="82">
        <v>15330</v>
      </c>
      <c r="E308" s="82">
        <v>14467.48</v>
      </c>
      <c r="F308" s="65">
        <v>0</v>
      </c>
      <c r="G308" s="65">
        <f t="shared" si="65"/>
        <v>94.373646444879327</v>
      </c>
      <c r="H308" s="82"/>
      <c r="I308" s="59"/>
      <c r="J308" s="59"/>
      <c r="K308" s="59"/>
    </row>
    <row r="309" spans="1:13" hidden="1" x14ac:dyDescent="0.25">
      <c r="A309" s="64" t="s">
        <v>187</v>
      </c>
      <c r="B309" s="64" t="s">
        <v>188</v>
      </c>
      <c r="C309" s="65">
        <f>C310</f>
        <v>36058.720000000001</v>
      </c>
      <c r="D309" s="65">
        <f>D310</f>
        <v>85008</v>
      </c>
      <c r="E309" s="65">
        <f>E310</f>
        <v>46572.119999999995</v>
      </c>
      <c r="F309" s="65">
        <v>0</v>
      </c>
      <c r="G309" s="65">
        <f t="shared" si="65"/>
        <v>54.785573122529641</v>
      </c>
    </row>
    <row r="310" spans="1:13" hidden="1" x14ac:dyDescent="0.25">
      <c r="A310" s="64" t="s">
        <v>189</v>
      </c>
      <c r="B310" s="64" t="s">
        <v>188</v>
      </c>
      <c r="C310" s="65">
        <f>C311+C312+C313+C314+C315</f>
        <v>36058.720000000001</v>
      </c>
      <c r="D310" s="65">
        <f>D311+D312+D313+D314+D315</f>
        <v>85008</v>
      </c>
      <c r="E310" s="65">
        <f>E311+E312+E313+E314+E315</f>
        <v>46572.119999999995</v>
      </c>
      <c r="F310" s="65">
        <v>0</v>
      </c>
      <c r="G310" s="65">
        <f t="shared" si="65"/>
        <v>54.785573122529641</v>
      </c>
    </row>
    <row r="311" spans="1:13" hidden="1" x14ac:dyDescent="0.25">
      <c r="A311" s="81" t="s">
        <v>190</v>
      </c>
      <c r="B311" s="81" t="s">
        <v>191</v>
      </c>
      <c r="C311" s="82">
        <v>36058.720000000001</v>
      </c>
      <c r="D311" s="82">
        <v>13935.6</v>
      </c>
      <c r="E311" s="82">
        <v>1931.98</v>
      </c>
      <c r="F311" s="65">
        <v>0</v>
      </c>
      <c r="G311" s="65">
        <f t="shared" si="65"/>
        <v>13.863629840121702</v>
      </c>
      <c r="H311" s="82"/>
    </row>
    <row r="312" spans="1:13" hidden="1" x14ac:dyDescent="0.25">
      <c r="A312" s="81" t="s">
        <v>192</v>
      </c>
      <c r="B312" s="81" t="s">
        <v>193</v>
      </c>
      <c r="C312" s="82">
        <v>0</v>
      </c>
      <c r="D312" s="82">
        <v>30658.95</v>
      </c>
      <c r="E312" s="82">
        <v>10200</v>
      </c>
      <c r="F312" s="65">
        <v>0</v>
      </c>
      <c r="G312" s="65">
        <f t="shared" si="65"/>
        <v>33.269241118825008</v>
      </c>
    </row>
    <row r="313" spans="1:13" hidden="1" x14ac:dyDescent="0.25">
      <c r="A313" s="81" t="s">
        <v>195</v>
      </c>
      <c r="B313" s="81" t="s">
        <v>196</v>
      </c>
      <c r="C313" s="82">
        <v>0</v>
      </c>
      <c r="D313" s="82">
        <v>16723.349999999999</v>
      </c>
      <c r="E313" s="82">
        <v>3240.14</v>
      </c>
      <c r="F313" s="65">
        <v>0</v>
      </c>
      <c r="G313" s="65">
        <f t="shared" si="65"/>
        <v>19.374945809302563</v>
      </c>
    </row>
    <row r="314" spans="1:13" hidden="1" x14ac:dyDescent="0.25">
      <c r="A314" s="81" t="s">
        <v>197</v>
      </c>
      <c r="B314" s="81" t="s">
        <v>198</v>
      </c>
      <c r="C314" s="82">
        <v>0</v>
      </c>
      <c r="D314" s="82">
        <v>20903.400000000001</v>
      </c>
      <c r="E314" s="82">
        <v>31200</v>
      </c>
      <c r="F314" s="65">
        <v>0</v>
      </c>
      <c r="G314" s="65">
        <f t="shared" si="65"/>
        <v>149.25801544246389</v>
      </c>
    </row>
    <row r="315" spans="1:13" hidden="1" x14ac:dyDescent="0.25">
      <c r="A315" s="81" t="s">
        <v>199</v>
      </c>
      <c r="B315" s="81" t="s">
        <v>200</v>
      </c>
      <c r="C315" s="82">
        <v>0</v>
      </c>
      <c r="D315" s="82">
        <v>2786.7</v>
      </c>
      <c r="E315" s="82">
        <v>0</v>
      </c>
      <c r="F315" s="65">
        <v>0</v>
      </c>
      <c r="G315" s="65">
        <f t="shared" si="65"/>
        <v>0</v>
      </c>
    </row>
    <row r="316" spans="1:13" hidden="1" x14ac:dyDescent="0.25">
      <c r="A316" s="64" t="s">
        <v>201</v>
      </c>
      <c r="B316" s="64" t="s">
        <v>202</v>
      </c>
      <c r="C316" s="65">
        <f>C317+C320</f>
        <v>137117.01</v>
      </c>
      <c r="D316" s="65">
        <f>D317+D320</f>
        <v>257813.85</v>
      </c>
      <c r="E316" s="65">
        <f>E317+E320</f>
        <v>176614.34999999998</v>
      </c>
      <c r="F316" s="65">
        <f>E316/C316*100</f>
        <v>128.80557270027984</v>
      </c>
      <c r="G316" s="65">
        <f t="shared" si="65"/>
        <v>68.504601284996909</v>
      </c>
    </row>
    <row r="317" spans="1:13" hidden="1" x14ac:dyDescent="0.25">
      <c r="A317" s="64" t="s">
        <v>203</v>
      </c>
      <c r="B317" s="64" t="s">
        <v>204</v>
      </c>
      <c r="C317" s="65">
        <f>C318+C319</f>
        <v>137117.01</v>
      </c>
      <c r="D317" s="65">
        <f>D318+D319</f>
        <v>257813.85</v>
      </c>
      <c r="E317" s="65">
        <f>E318+E319</f>
        <v>176568.41999999998</v>
      </c>
      <c r="F317" s="65">
        <f>E317/C317*100</f>
        <v>128.77207576215378</v>
      </c>
      <c r="G317" s="65">
        <f t="shared" si="65"/>
        <v>68.486786105556391</v>
      </c>
    </row>
    <row r="318" spans="1:13" hidden="1" x14ac:dyDescent="0.25">
      <c r="A318" s="81" t="s">
        <v>205</v>
      </c>
      <c r="B318" s="81" t="s">
        <v>204</v>
      </c>
      <c r="C318" s="82">
        <v>137117.01</v>
      </c>
      <c r="D318" s="82">
        <v>257813.85</v>
      </c>
      <c r="E318" s="82">
        <v>176554.9</v>
      </c>
      <c r="F318" s="65">
        <f>E318/C318*100</f>
        <v>128.76221557048245</v>
      </c>
      <c r="G318" s="65">
        <f t="shared" si="65"/>
        <v>68.481542011804251</v>
      </c>
    </row>
    <row r="319" spans="1:13" ht="30" hidden="1" x14ac:dyDescent="0.25">
      <c r="A319" s="81" t="s">
        <v>206</v>
      </c>
      <c r="B319" s="81" t="s">
        <v>207</v>
      </c>
      <c r="C319" s="82">
        <v>0</v>
      </c>
      <c r="D319" s="82">
        <v>0</v>
      </c>
      <c r="E319" s="82">
        <v>13.52</v>
      </c>
      <c r="F319" s="65">
        <v>0</v>
      </c>
      <c r="G319" s="65">
        <v>0</v>
      </c>
    </row>
    <row r="320" spans="1:13" ht="26.25" hidden="1" x14ac:dyDescent="0.25">
      <c r="A320" s="64" t="s">
        <v>208</v>
      </c>
      <c r="B320" s="64" t="s">
        <v>209</v>
      </c>
      <c r="C320" s="65">
        <f>C321</f>
        <v>0</v>
      </c>
      <c r="D320" s="65">
        <f>D321</f>
        <v>0</v>
      </c>
      <c r="E320" s="65">
        <f>E321</f>
        <v>45.93</v>
      </c>
      <c r="F320" s="65">
        <v>0</v>
      </c>
      <c r="G320" s="65">
        <v>0</v>
      </c>
    </row>
    <row r="321" spans="1:7" ht="30" hidden="1" x14ac:dyDescent="0.25">
      <c r="A321" s="81" t="s">
        <v>210</v>
      </c>
      <c r="B321" s="81" t="s">
        <v>209</v>
      </c>
      <c r="C321" s="82">
        <v>0</v>
      </c>
      <c r="D321" s="82">
        <v>0</v>
      </c>
      <c r="E321" s="82">
        <v>45.93</v>
      </c>
      <c r="F321" s="65">
        <v>0</v>
      </c>
      <c r="G321" s="65">
        <v>0</v>
      </c>
    </row>
    <row r="322" spans="1:7" x14ac:dyDescent="0.25">
      <c r="A322" s="64" t="s">
        <v>211</v>
      </c>
      <c r="B322" s="64" t="s">
        <v>212</v>
      </c>
      <c r="C322" s="65">
        <v>80222.850000000006</v>
      </c>
      <c r="D322" s="65">
        <v>118912.22</v>
      </c>
      <c r="E322" s="65">
        <v>98631.32</v>
      </c>
      <c r="F322" s="65">
        <f>E322/C322*100</f>
        <v>122.94666669159722</v>
      </c>
      <c r="G322" s="65">
        <f t="shared" ref="G322:G333" si="68">E322/D322*100</f>
        <v>82.94464605908459</v>
      </c>
    </row>
    <row r="323" spans="1:7" hidden="1" x14ac:dyDescent="0.25">
      <c r="A323" s="64" t="s">
        <v>213</v>
      </c>
      <c r="B323" s="64" t="s">
        <v>214</v>
      </c>
      <c r="C323" s="65">
        <f>C324</f>
        <v>48050.2</v>
      </c>
      <c r="D323" s="65">
        <f>D324</f>
        <v>72466.8</v>
      </c>
      <c r="E323" s="65">
        <f t="shared" ref="E323:E324" si="69">E324</f>
        <v>40255.81</v>
      </c>
      <c r="F323" s="65">
        <f>E323/C323*100</f>
        <v>83.778652326108954</v>
      </c>
      <c r="G323" s="65">
        <f t="shared" si="68"/>
        <v>55.550693558981493</v>
      </c>
    </row>
    <row r="324" spans="1:7" ht="26.25" hidden="1" x14ac:dyDescent="0.25">
      <c r="A324" s="64" t="s">
        <v>232</v>
      </c>
      <c r="B324" s="64" t="s">
        <v>233</v>
      </c>
      <c r="C324" s="65">
        <f>C325</f>
        <v>48050.2</v>
      </c>
      <c r="D324" s="65">
        <f>D325</f>
        <v>72466.8</v>
      </c>
      <c r="E324" s="65">
        <f t="shared" si="69"/>
        <v>40255.81</v>
      </c>
      <c r="F324" s="65">
        <f>E324/C324*100</f>
        <v>83.778652326108954</v>
      </c>
      <c r="G324" s="65">
        <f t="shared" si="68"/>
        <v>55.550693558981493</v>
      </c>
    </row>
    <row r="325" spans="1:7" hidden="1" x14ac:dyDescent="0.25">
      <c r="A325" s="81" t="s">
        <v>234</v>
      </c>
      <c r="B325" s="81" t="s">
        <v>235</v>
      </c>
      <c r="C325" s="82">
        <v>48050.2</v>
      </c>
      <c r="D325" s="82">
        <v>72466.8</v>
      </c>
      <c r="E325" s="82">
        <v>40255.81</v>
      </c>
      <c r="F325" s="65">
        <f>E325/C325*100</f>
        <v>83.778652326108954</v>
      </c>
      <c r="G325" s="65">
        <f t="shared" si="68"/>
        <v>55.550693558981493</v>
      </c>
    </row>
    <row r="326" spans="1:7" hidden="1" x14ac:dyDescent="0.25">
      <c r="A326" s="64" t="s">
        <v>358</v>
      </c>
      <c r="B326" s="64" t="s">
        <v>359</v>
      </c>
      <c r="C326" s="65">
        <f>C327+C329</f>
        <v>2473.2800000000002</v>
      </c>
      <c r="D326" s="65">
        <f>D327+D329</f>
        <v>17419.5</v>
      </c>
      <c r="E326" s="65">
        <f>E327+E329</f>
        <v>5484.67</v>
      </c>
      <c r="F326" s="65">
        <f>E326/C326*100</f>
        <v>221.75693815500063</v>
      </c>
      <c r="G326" s="65">
        <f t="shared" si="68"/>
        <v>31.485806136800715</v>
      </c>
    </row>
    <row r="327" spans="1:7" hidden="1" x14ac:dyDescent="0.25">
      <c r="A327" s="64" t="s">
        <v>376</v>
      </c>
      <c r="B327" s="64" t="s">
        <v>377</v>
      </c>
      <c r="C327" s="65">
        <f>C328</f>
        <v>2473.2800000000002</v>
      </c>
      <c r="D327" s="65">
        <f>D328</f>
        <v>6271.65</v>
      </c>
      <c r="E327" s="65">
        <f>E328</f>
        <v>2772</v>
      </c>
      <c r="F327" s="65">
        <v>0</v>
      </c>
      <c r="G327" s="65">
        <f t="shared" si="68"/>
        <v>44.19889502762431</v>
      </c>
    </row>
    <row r="328" spans="1:7" ht="30" hidden="1" x14ac:dyDescent="0.25">
      <c r="A328" s="81" t="s">
        <v>381</v>
      </c>
      <c r="B328" s="81" t="s">
        <v>382</v>
      </c>
      <c r="C328" s="82">
        <v>2473.2800000000002</v>
      </c>
      <c r="D328" s="82">
        <v>6271.65</v>
      </c>
      <c r="E328" s="82">
        <v>2772</v>
      </c>
      <c r="F328" s="65">
        <v>0</v>
      </c>
      <c r="G328" s="65">
        <f t="shared" si="68"/>
        <v>44.19889502762431</v>
      </c>
    </row>
    <row r="329" spans="1:7" hidden="1" x14ac:dyDescent="0.25">
      <c r="A329" s="64" t="s">
        <v>384</v>
      </c>
      <c r="B329" s="64" t="s">
        <v>385</v>
      </c>
      <c r="C329" s="65">
        <f>C330</f>
        <v>0</v>
      </c>
      <c r="D329" s="65">
        <f>D330</f>
        <v>11147.85</v>
      </c>
      <c r="E329" s="65">
        <f>E330</f>
        <v>2712.67</v>
      </c>
      <c r="F329" s="65">
        <v>0</v>
      </c>
      <c r="G329" s="65">
        <f t="shared" si="68"/>
        <v>24.333571047331997</v>
      </c>
    </row>
    <row r="330" spans="1:7" hidden="1" x14ac:dyDescent="0.25">
      <c r="A330" s="81" t="s">
        <v>386</v>
      </c>
      <c r="B330" s="81" t="s">
        <v>385</v>
      </c>
      <c r="C330" s="82">
        <v>0</v>
      </c>
      <c r="D330" s="82">
        <v>11147.85</v>
      </c>
      <c r="E330" s="82">
        <v>2712.67</v>
      </c>
      <c r="F330" s="65">
        <v>0</v>
      </c>
      <c r="G330" s="65">
        <f t="shared" si="68"/>
        <v>24.333571047331997</v>
      </c>
    </row>
    <row r="331" spans="1:7" x14ac:dyDescent="0.25">
      <c r="A331" s="64" t="s">
        <v>391</v>
      </c>
      <c r="B331" s="64" t="s">
        <v>392</v>
      </c>
      <c r="C331" s="65">
        <v>0</v>
      </c>
      <c r="D331" s="65">
        <v>13936.65</v>
      </c>
      <c r="E331" s="65">
        <v>3572.19</v>
      </c>
      <c r="F331" s="65">
        <v>0</v>
      </c>
      <c r="G331" s="65">
        <f t="shared" si="68"/>
        <v>25.631625964632821</v>
      </c>
    </row>
    <row r="332" spans="1:7" hidden="1" x14ac:dyDescent="0.25">
      <c r="A332" s="64" t="s">
        <v>399</v>
      </c>
      <c r="B332" s="64" t="s">
        <v>400</v>
      </c>
      <c r="C332" s="65">
        <f>C333</f>
        <v>13273</v>
      </c>
      <c r="D332" s="65">
        <f>D333</f>
        <v>13936.65</v>
      </c>
      <c r="E332" s="65">
        <f>E333</f>
        <v>1717.77</v>
      </c>
      <c r="F332" s="65">
        <f>E332/C332*100</f>
        <v>12.941836811572365</v>
      </c>
      <c r="G332" s="65">
        <f t="shared" si="68"/>
        <v>12.325558868164158</v>
      </c>
    </row>
    <row r="333" spans="1:7" hidden="1" x14ac:dyDescent="0.25">
      <c r="A333" s="64" t="s">
        <v>405</v>
      </c>
      <c r="B333" s="64" t="s">
        <v>406</v>
      </c>
      <c r="C333" s="65">
        <f>C334+C335+C336+C337</f>
        <v>13273</v>
      </c>
      <c r="D333" s="65">
        <f>D334+D335+D336+D337</f>
        <v>13936.65</v>
      </c>
      <c r="E333" s="65">
        <f>E334+E335+E336+E337</f>
        <v>1717.77</v>
      </c>
      <c r="F333" s="65">
        <f>E333/C333*100</f>
        <v>12.941836811572365</v>
      </c>
      <c r="G333" s="65">
        <f t="shared" si="68"/>
        <v>12.325558868164158</v>
      </c>
    </row>
    <row r="334" spans="1:7" hidden="1" x14ac:dyDescent="0.25">
      <c r="A334" s="81" t="s">
        <v>407</v>
      </c>
      <c r="B334" s="81" t="s">
        <v>408</v>
      </c>
      <c r="C334" s="82">
        <v>13273</v>
      </c>
      <c r="D334" s="82">
        <v>0</v>
      </c>
      <c r="E334" s="82">
        <v>0</v>
      </c>
      <c r="F334" s="65">
        <f>E334/C334*100</f>
        <v>0</v>
      </c>
      <c r="G334" s="65">
        <v>0</v>
      </c>
    </row>
    <row r="335" spans="1:7" hidden="1" x14ac:dyDescent="0.25">
      <c r="A335" s="81" t="s">
        <v>409</v>
      </c>
      <c r="B335" s="81" t="s">
        <v>410</v>
      </c>
      <c r="C335" s="82">
        <v>0</v>
      </c>
      <c r="D335" s="82">
        <v>0</v>
      </c>
      <c r="E335" s="82">
        <v>0</v>
      </c>
      <c r="F335" s="65">
        <v>0</v>
      </c>
      <c r="G335" s="65">
        <v>0</v>
      </c>
    </row>
    <row r="336" spans="1:7" hidden="1" x14ac:dyDescent="0.25">
      <c r="A336" s="81" t="s">
        <v>411</v>
      </c>
      <c r="B336" s="81" t="s">
        <v>412</v>
      </c>
      <c r="C336" s="82">
        <v>0</v>
      </c>
      <c r="D336" s="82">
        <v>13936.65</v>
      </c>
      <c r="E336" s="82">
        <v>1717.77</v>
      </c>
      <c r="F336" s="65">
        <v>0</v>
      </c>
      <c r="G336" s="65">
        <f>E336/D336*100</f>
        <v>12.325558868164158</v>
      </c>
    </row>
    <row r="337" spans="1:7" hidden="1" x14ac:dyDescent="0.25">
      <c r="A337" s="81" t="s">
        <v>413</v>
      </c>
      <c r="B337" s="81" t="s">
        <v>414</v>
      </c>
      <c r="C337" s="82">
        <v>0</v>
      </c>
      <c r="D337" s="82">
        <v>0</v>
      </c>
      <c r="E337" s="82">
        <v>0</v>
      </c>
      <c r="F337" s="65">
        <v>0</v>
      </c>
      <c r="G337" s="65">
        <v>0</v>
      </c>
    </row>
    <row r="338" spans="1:7" x14ac:dyDescent="0.25">
      <c r="A338" s="83" t="s">
        <v>539</v>
      </c>
      <c r="B338" s="83"/>
      <c r="C338" s="84">
        <f t="shared" ref="C338:E341" si="70">C339</f>
        <v>1330.71</v>
      </c>
      <c r="D338" s="84">
        <f t="shared" si="70"/>
        <v>5825</v>
      </c>
      <c r="E338" s="84">
        <f t="shared" si="70"/>
        <v>2009.12</v>
      </c>
      <c r="F338" s="65">
        <v>0</v>
      </c>
      <c r="G338" s="65">
        <f>E338/D338*100</f>
        <v>34.491330472103002</v>
      </c>
    </row>
    <row r="339" spans="1:7" x14ac:dyDescent="0.25">
      <c r="A339" s="85" t="s">
        <v>540</v>
      </c>
      <c r="B339" s="85"/>
      <c r="C339" s="86">
        <f t="shared" si="70"/>
        <v>1330.71</v>
      </c>
      <c r="D339" s="86">
        <f t="shared" si="70"/>
        <v>5825</v>
      </c>
      <c r="E339" s="86">
        <f t="shared" si="70"/>
        <v>2009.12</v>
      </c>
      <c r="F339" s="65">
        <v>0</v>
      </c>
      <c r="G339" s="65">
        <f>E339/D339*100</f>
        <v>34.491330472103002</v>
      </c>
    </row>
    <row r="340" spans="1:7" x14ac:dyDescent="0.25">
      <c r="A340" s="77" t="s">
        <v>496</v>
      </c>
      <c r="B340" s="77"/>
      <c r="C340" s="78">
        <f t="shared" si="70"/>
        <v>1330.71</v>
      </c>
      <c r="D340" s="78">
        <f t="shared" si="70"/>
        <v>5825</v>
      </c>
      <c r="E340" s="78">
        <f t="shared" si="70"/>
        <v>2009.12</v>
      </c>
      <c r="F340" s="65">
        <v>0</v>
      </c>
      <c r="G340" s="65">
        <f>E340/D340*100</f>
        <v>34.491330472103002</v>
      </c>
    </row>
    <row r="341" spans="1:7" x14ac:dyDescent="0.25">
      <c r="A341" s="79" t="s">
        <v>497</v>
      </c>
      <c r="B341" s="79"/>
      <c r="C341" s="80">
        <f t="shared" si="70"/>
        <v>1330.71</v>
      </c>
      <c r="D341" s="80">
        <f t="shared" si="70"/>
        <v>5825</v>
      </c>
      <c r="E341" s="80">
        <f t="shared" si="70"/>
        <v>2009.12</v>
      </c>
      <c r="F341" s="65">
        <v>0</v>
      </c>
      <c r="G341" s="65">
        <f>E341/D341*100</f>
        <v>34.491330472103002</v>
      </c>
    </row>
    <row r="342" spans="1:7" x14ac:dyDescent="0.25">
      <c r="A342" s="64" t="s">
        <v>169</v>
      </c>
      <c r="B342" s="64" t="s">
        <v>170</v>
      </c>
      <c r="C342" s="65">
        <f t="shared" ref="C342:D342" si="71">C343+C365</f>
        <v>1330.71</v>
      </c>
      <c r="D342" s="65">
        <f t="shared" si="71"/>
        <v>5825</v>
      </c>
      <c r="E342" s="65">
        <f>E343+E365</f>
        <v>2009.12</v>
      </c>
      <c r="F342" s="65">
        <v>0</v>
      </c>
      <c r="G342" s="65">
        <f>E342/D342*100</f>
        <v>34.491330472103002</v>
      </c>
    </row>
    <row r="343" spans="1:7" x14ac:dyDescent="0.25">
      <c r="A343" s="64" t="s">
        <v>171</v>
      </c>
      <c r="B343" s="64" t="s">
        <v>172</v>
      </c>
      <c r="C343" s="65">
        <f>C344+C352+C359</f>
        <v>0</v>
      </c>
      <c r="D343" s="65">
        <v>0</v>
      </c>
      <c r="E343" s="65">
        <f>E344+E352+E359</f>
        <v>0</v>
      </c>
      <c r="F343" s="65">
        <v>0</v>
      </c>
      <c r="G343" s="65">
        <v>0</v>
      </c>
    </row>
    <row r="344" spans="1:7" hidden="1" x14ac:dyDescent="0.25">
      <c r="A344" s="64" t="s">
        <v>173</v>
      </c>
      <c r="B344" s="64" t="s">
        <v>174</v>
      </c>
      <c r="C344" s="65">
        <f>C345+C348+C350</f>
        <v>0</v>
      </c>
      <c r="D344" s="65">
        <f>D345+D348+D350</f>
        <v>5000</v>
      </c>
      <c r="E344" s="65">
        <f>E345+E348+E350</f>
        <v>0</v>
      </c>
      <c r="F344" s="65">
        <v>0</v>
      </c>
      <c r="G344" s="65">
        <f>E344/D344*100</f>
        <v>0</v>
      </c>
    </row>
    <row r="345" spans="1:7" hidden="1" x14ac:dyDescent="0.25">
      <c r="A345" s="64" t="s">
        <v>175</v>
      </c>
      <c r="B345" s="64" t="s">
        <v>176</v>
      </c>
      <c r="C345" s="65">
        <f>C346+C347</f>
        <v>0</v>
      </c>
      <c r="D345" s="65">
        <f>D346+D347</f>
        <v>5000</v>
      </c>
      <c r="E345" s="65">
        <f>E346+E347</f>
        <v>0</v>
      </c>
      <c r="F345" s="65">
        <v>0</v>
      </c>
      <c r="G345" s="65">
        <f>E345/D345*100</f>
        <v>0</v>
      </c>
    </row>
    <row r="346" spans="1:7" hidden="1" x14ac:dyDescent="0.25">
      <c r="A346" s="81" t="s">
        <v>177</v>
      </c>
      <c r="B346" s="81" t="s">
        <v>178</v>
      </c>
      <c r="C346" s="82">
        <v>0</v>
      </c>
      <c r="D346" s="82">
        <v>5000</v>
      </c>
      <c r="E346" s="82">
        <v>0</v>
      </c>
      <c r="F346" s="65">
        <v>0</v>
      </c>
      <c r="G346" s="65">
        <f>E346/D346*100</f>
        <v>0</v>
      </c>
    </row>
    <row r="347" spans="1:7" hidden="1" x14ac:dyDescent="0.25">
      <c r="A347" s="81" t="s">
        <v>179</v>
      </c>
      <c r="B347" s="81" t="s">
        <v>180</v>
      </c>
      <c r="C347" s="82">
        <v>0</v>
      </c>
      <c r="D347" s="82">
        <v>0</v>
      </c>
      <c r="E347" s="82">
        <v>0</v>
      </c>
      <c r="F347" s="65">
        <v>0</v>
      </c>
      <c r="G347" s="65">
        <v>0</v>
      </c>
    </row>
    <row r="348" spans="1:7" hidden="1" x14ac:dyDescent="0.25">
      <c r="A348" s="64" t="s">
        <v>181</v>
      </c>
      <c r="B348" s="64" t="s">
        <v>182</v>
      </c>
      <c r="C348" s="65">
        <f>C349</f>
        <v>0</v>
      </c>
      <c r="D348" s="65">
        <f>D349</f>
        <v>0</v>
      </c>
      <c r="E348" s="65">
        <f>E349</f>
        <v>0</v>
      </c>
      <c r="F348" s="65">
        <v>0</v>
      </c>
      <c r="G348" s="65">
        <v>0</v>
      </c>
    </row>
    <row r="349" spans="1:7" hidden="1" x14ac:dyDescent="0.25">
      <c r="A349" s="81" t="s">
        <v>183</v>
      </c>
      <c r="B349" s="81" t="s">
        <v>182</v>
      </c>
      <c r="C349" s="82">
        <v>0</v>
      </c>
      <c r="D349" s="82">
        <v>0</v>
      </c>
      <c r="E349" s="82">
        <v>0</v>
      </c>
      <c r="F349" s="65">
        <v>0</v>
      </c>
      <c r="G349" s="65">
        <v>0</v>
      </c>
    </row>
    <row r="350" spans="1:7" hidden="1" x14ac:dyDescent="0.25">
      <c r="A350" s="64" t="s">
        <v>184</v>
      </c>
      <c r="B350" s="64" t="s">
        <v>185</v>
      </c>
      <c r="C350" s="65">
        <f>C351</f>
        <v>0</v>
      </c>
      <c r="D350" s="65">
        <f>D351</f>
        <v>0</v>
      </c>
      <c r="E350" s="65">
        <f>E351</f>
        <v>0</v>
      </c>
      <c r="F350" s="65">
        <v>0</v>
      </c>
      <c r="G350" s="65">
        <v>0</v>
      </c>
    </row>
    <row r="351" spans="1:7" hidden="1" x14ac:dyDescent="0.25">
      <c r="A351" s="81" t="s">
        <v>186</v>
      </c>
      <c r="B351" s="81" t="s">
        <v>185</v>
      </c>
      <c r="C351" s="82">
        <v>0</v>
      </c>
      <c r="D351" s="82">
        <v>0</v>
      </c>
      <c r="E351" s="82">
        <v>0</v>
      </c>
      <c r="F351" s="65">
        <v>0</v>
      </c>
      <c r="G351" s="65">
        <v>0</v>
      </c>
    </row>
    <row r="352" spans="1:7" hidden="1" x14ac:dyDescent="0.25">
      <c r="A352" s="64" t="s">
        <v>187</v>
      </c>
      <c r="B352" s="64" t="s">
        <v>188</v>
      </c>
      <c r="C352" s="65">
        <f>C353</f>
        <v>0</v>
      </c>
      <c r="D352" s="65">
        <f>D353</f>
        <v>0</v>
      </c>
      <c r="E352" s="65">
        <f>E353</f>
        <v>0</v>
      </c>
      <c r="F352" s="65">
        <v>0</v>
      </c>
      <c r="G352" s="65">
        <v>0</v>
      </c>
    </row>
    <row r="353" spans="1:7" hidden="1" x14ac:dyDescent="0.25">
      <c r="A353" s="64" t="s">
        <v>189</v>
      </c>
      <c r="B353" s="64" t="s">
        <v>188</v>
      </c>
      <c r="C353" s="65">
        <f>C354+C355+C356+C357+C358</f>
        <v>0</v>
      </c>
      <c r="D353" s="65">
        <f>D354+D355+D356+D357+D358</f>
        <v>0</v>
      </c>
      <c r="E353" s="65">
        <f>E354+E355+E356+E357+E358</f>
        <v>0</v>
      </c>
      <c r="F353" s="65">
        <v>0</v>
      </c>
      <c r="G353" s="65">
        <v>0</v>
      </c>
    </row>
    <row r="354" spans="1:7" hidden="1" x14ac:dyDescent="0.25">
      <c r="A354" s="81" t="s">
        <v>190</v>
      </c>
      <c r="B354" s="81" t="s">
        <v>191</v>
      </c>
      <c r="C354" s="82">
        <v>0</v>
      </c>
      <c r="D354" s="82">
        <v>0</v>
      </c>
      <c r="E354" s="82">
        <v>0</v>
      </c>
      <c r="F354" s="65">
        <v>0</v>
      </c>
      <c r="G354" s="65">
        <v>0</v>
      </c>
    </row>
    <row r="355" spans="1:7" hidden="1" x14ac:dyDescent="0.25">
      <c r="A355" s="81" t="s">
        <v>192</v>
      </c>
      <c r="B355" s="81" t="s">
        <v>193</v>
      </c>
      <c r="C355" s="82">
        <v>0</v>
      </c>
      <c r="D355" s="82">
        <v>0</v>
      </c>
      <c r="E355" s="82">
        <v>0</v>
      </c>
      <c r="F355" s="65">
        <v>0</v>
      </c>
      <c r="G355" s="65">
        <v>0</v>
      </c>
    </row>
    <row r="356" spans="1:7" hidden="1" x14ac:dyDescent="0.25">
      <c r="A356" s="81" t="s">
        <v>195</v>
      </c>
      <c r="B356" s="81" t="s">
        <v>196</v>
      </c>
      <c r="C356" s="82">
        <v>0</v>
      </c>
      <c r="D356" s="82">
        <v>0</v>
      </c>
      <c r="E356" s="82">
        <v>0</v>
      </c>
      <c r="F356" s="65">
        <v>0</v>
      </c>
      <c r="G356" s="65">
        <v>0</v>
      </c>
    </row>
    <row r="357" spans="1:7" hidden="1" x14ac:dyDescent="0.25">
      <c r="A357" s="81" t="s">
        <v>197</v>
      </c>
      <c r="B357" s="81" t="s">
        <v>198</v>
      </c>
      <c r="C357" s="82">
        <v>0</v>
      </c>
      <c r="D357" s="82">
        <v>0</v>
      </c>
      <c r="E357" s="82">
        <v>0</v>
      </c>
      <c r="F357" s="65">
        <v>0</v>
      </c>
      <c r="G357" s="65">
        <v>0</v>
      </c>
    </row>
    <row r="358" spans="1:7" hidden="1" x14ac:dyDescent="0.25">
      <c r="A358" s="81" t="s">
        <v>199</v>
      </c>
      <c r="B358" s="81" t="s">
        <v>200</v>
      </c>
      <c r="C358" s="82">
        <v>0</v>
      </c>
      <c r="D358" s="82">
        <v>0</v>
      </c>
      <c r="E358" s="82">
        <v>0</v>
      </c>
      <c r="F358" s="65">
        <v>0</v>
      </c>
      <c r="G358" s="65">
        <v>0</v>
      </c>
    </row>
    <row r="359" spans="1:7" hidden="1" x14ac:dyDescent="0.25">
      <c r="A359" s="64" t="s">
        <v>201</v>
      </c>
      <c r="B359" s="64" t="s">
        <v>202</v>
      </c>
      <c r="C359" s="65">
        <f>C360+C363</f>
        <v>0</v>
      </c>
      <c r="D359" s="65">
        <f>D360+D363</f>
        <v>825</v>
      </c>
      <c r="E359" s="65">
        <f>E360+E363</f>
        <v>0</v>
      </c>
      <c r="F359" s="65">
        <v>0</v>
      </c>
      <c r="G359" s="65">
        <v>0</v>
      </c>
    </row>
    <row r="360" spans="1:7" hidden="1" x14ac:dyDescent="0.25">
      <c r="A360" s="64" t="s">
        <v>203</v>
      </c>
      <c r="B360" s="64" t="s">
        <v>204</v>
      </c>
      <c r="C360" s="65">
        <f>C361+C362</f>
        <v>0</v>
      </c>
      <c r="D360" s="65">
        <f>D361+D362</f>
        <v>825</v>
      </c>
      <c r="E360" s="65">
        <f>E361+E362</f>
        <v>0</v>
      </c>
      <c r="F360" s="65">
        <v>0</v>
      </c>
      <c r="G360" s="65">
        <v>0</v>
      </c>
    </row>
    <row r="361" spans="1:7" hidden="1" x14ac:dyDescent="0.25">
      <c r="A361" s="81" t="s">
        <v>205</v>
      </c>
      <c r="B361" s="81" t="s">
        <v>204</v>
      </c>
      <c r="C361" s="82">
        <v>0</v>
      </c>
      <c r="D361" s="82">
        <v>825</v>
      </c>
      <c r="E361" s="82">
        <v>0</v>
      </c>
      <c r="F361" s="65">
        <v>0</v>
      </c>
      <c r="G361" s="65">
        <v>0</v>
      </c>
    </row>
    <row r="362" spans="1:7" ht="30" hidden="1" x14ac:dyDescent="0.25">
      <c r="A362" s="81" t="s">
        <v>206</v>
      </c>
      <c r="B362" s="81" t="s">
        <v>207</v>
      </c>
      <c r="C362" s="82">
        <v>0</v>
      </c>
      <c r="D362" s="82">
        <v>0</v>
      </c>
      <c r="E362" s="82">
        <v>0</v>
      </c>
      <c r="F362" s="65">
        <v>0</v>
      </c>
      <c r="G362" s="65">
        <v>0</v>
      </c>
    </row>
    <row r="363" spans="1:7" ht="26.25" hidden="1" x14ac:dyDescent="0.25">
      <c r="A363" s="64" t="s">
        <v>208</v>
      </c>
      <c r="B363" s="64" t="s">
        <v>209</v>
      </c>
      <c r="C363" s="65">
        <f>C364</f>
        <v>0</v>
      </c>
      <c r="D363" s="65">
        <f>D364</f>
        <v>0</v>
      </c>
      <c r="E363" s="65">
        <f>E364</f>
        <v>0</v>
      </c>
      <c r="F363" s="65">
        <v>0</v>
      </c>
      <c r="G363" s="65">
        <v>0</v>
      </c>
    </row>
    <row r="364" spans="1:7" ht="30" hidden="1" x14ac:dyDescent="0.25">
      <c r="A364" s="81" t="s">
        <v>210</v>
      </c>
      <c r="B364" s="81" t="s">
        <v>209</v>
      </c>
      <c r="C364" s="82">
        <v>0</v>
      </c>
      <c r="D364" s="82">
        <v>0</v>
      </c>
      <c r="E364" s="82">
        <v>0</v>
      </c>
      <c r="F364" s="65">
        <v>0</v>
      </c>
      <c r="G364" s="65">
        <v>0</v>
      </c>
    </row>
    <row r="365" spans="1:7" x14ac:dyDescent="0.25">
      <c r="A365" s="64" t="s">
        <v>211</v>
      </c>
      <c r="B365" s="64" t="s">
        <v>212</v>
      </c>
      <c r="C365" s="87">
        <v>1330.71</v>
      </c>
      <c r="D365" s="87">
        <v>5825</v>
      </c>
      <c r="E365" s="87">
        <v>2009.12</v>
      </c>
      <c r="F365" s="65">
        <v>0</v>
      </c>
      <c r="G365" s="65">
        <v>0</v>
      </c>
    </row>
    <row r="366" spans="1:7" hidden="1" x14ac:dyDescent="0.25">
      <c r="A366" s="64" t="s">
        <v>285</v>
      </c>
      <c r="B366" s="64" t="s">
        <v>286</v>
      </c>
      <c r="C366" s="82">
        <f t="shared" ref="C366:D367" si="72">C367</f>
        <v>0</v>
      </c>
      <c r="D366" s="82">
        <f t="shared" si="72"/>
        <v>0</v>
      </c>
      <c r="E366" s="82">
        <f>E367</f>
        <v>0</v>
      </c>
      <c r="F366" s="65">
        <v>0</v>
      </c>
      <c r="G366" s="65">
        <v>0</v>
      </c>
    </row>
    <row r="367" spans="1:7" hidden="1" x14ac:dyDescent="0.25">
      <c r="A367" s="64" t="s">
        <v>331</v>
      </c>
      <c r="B367" s="64" t="s">
        <v>332</v>
      </c>
      <c r="C367" s="82">
        <f t="shared" si="72"/>
        <v>0</v>
      </c>
      <c r="D367" s="82">
        <f t="shared" si="72"/>
        <v>0</v>
      </c>
      <c r="E367" s="82">
        <f>E368</f>
        <v>0</v>
      </c>
      <c r="F367" s="65">
        <v>0</v>
      </c>
      <c r="G367" s="65">
        <v>0</v>
      </c>
    </row>
    <row r="368" spans="1:7" hidden="1" x14ac:dyDescent="0.25">
      <c r="A368" s="81" t="s">
        <v>335</v>
      </c>
      <c r="B368" s="81" t="s">
        <v>336</v>
      </c>
      <c r="C368" s="82">
        <v>0</v>
      </c>
      <c r="D368" s="82">
        <v>0</v>
      </c>
      <c r="E368" s="82">
        <v>0</v>
      </c>
      <c r="F368" s="65">
        <v>0</v>
      </c>
      <c r="G368" s="65">
        <v>0</v>
      </c>
    </row>
    <row r="369" spans="1:7" x14ac:dyDescent="0.25">
      <c r="A369" s="83" t="s">
        <v>505</v>
      </c>
      <c r="B369" s="83"/>
      <c r="C369" s="84">
        <f>C370+C378+C386</f>
        <v>29743.8</v>
      </c>
      <c r="D369" s="84">
        <f>D370+D378+D386</f>
        <v>46312</v>
      </c>
      <c r="E369" s="84">
        <f t="shared" ref="E369" si="73">E370+E378+E386</f>
        <v>50868</v>
      </c>
      <c r="F369" s="65">
        <f>E369/C369*100</f>
        <v>171.02051519980634</v>
      </c>
      <c r="G369" s="65">
        <f>E369/D369*100</f>
        <v>109.83762307825187</v>
      </c>
    </row>
    <row r="370" spans="1:7" x14ac:dyDescent="0.25">
      <c r="A370" s="85" t="s">
        <v>499</v>
      </c>
      <c r="B370" s="85"/>
      <c r="C370" s="86">
        <f t="shared" ref="C370:E373" si="74">C371</f>
        <v>0</v>
      </c>
      <c r="D370" s="86">
        <f t="shared" si="74"/>
        <v>0</v>
      </c>
      <c r="E370" s="86">
        <f t="shared" si="74"/>
        <v>0</v>
      </c>
      <c r="F370" s="65">
        <v>0</v>
      </c>
      <c r="G370" s="65">
        <v>0</v>
      </c>
    </row>
    <row r="371" spans="1:7" x14ac:dyDescent="0.25">
      <c r="A371" s="77" t="s">
        <v>496</v>
      </c>
      <c r="B371" s="77"/>
      <c r="C371" s="78">
        <f t="shared" si="74"/>
        <v>0</v>
      </c>
      <c r="D371" s="78">
        <f t="shared" si="74"/>
        <v>0</v>
      </c>
      <c r="E371" s="78">
        <f t="shared" si="74"/>
        <v>0</v>
      </c>
      <c r="F371" s="65">
        <v>0</v>
      </c>
      <c r="G371" s="65">
        <v>0</v>
      </c>
    </row>
    <row r="372" spans="1:7" x14ac:dyDescent="0.25">
      <c r="A372" s="79" t="s">
        <v>497</v>
      </c>
      <c r="B372" s="79"/>
      <c r="C372" s="80">
        <f t="shared" si="74"/>
        <v>0</v>
      </c>
      <c r="D372" s="80">
        <f t="shared" si="74"/>
        <v>0</v>
      </c>
      <c r="E372" s="80">
        <f t="shared" si="74"/>
        <v>0</v>
      </c>
      <c r="F372" s="65">
        <v>0</v>
      </c>
      <c r="G372" s="65">
        <v>0</v>
      </c>
    </row>
    <row r="373" spans="1:7" x14ac:dyDescent="0.25">
      <c r="A373" s="127" t="s">
        <v>422</v>
      </c>
      <c r="B373" s="127" t="s">
        <v>423</v>
      </c>
      <c r="C373" s="118">
        <f t="shared" ref="C373:D376" si="75">C374</f>
        <v>0</v>
      </c>
      <c r="D373" s="118">
        <f t="shared" si="75"/>
        <v>0</v>
      </c>
      <c r="E373" s="118">
        <f t="shared" si="74"/>
        <v>0</v>
      </c>
      <c r="F373" s="118">
        <v>0</v>
      </c>
      <c r="G373" s="118">
        <v>0</v>
      </c>
    </row>
    <row r="374" spans="1:7" ht="17.25" customHeight="1" x14ac:dyDescent="0.25">
      <c r="A374" s="127" t="s">
        <v>426</v>
      </c>
      <c r="B374" s="127" t="s">
        <v>427</v>
      </c>
      <c r="C374" s="118">
        <f t="shared" si="75"/>
        <v>0</v>
      </c>
      <c r="D374" s="118">
        <f t="shared" si="75"/>
        <v>0</v>
      </c>
      <c r="E374" s="118">
        <f t="shared" ref="E374" si="76">E375</f>
        <v>0</v>
      </c>
      <c r="F374" s="118">
        <v>0</v>
      </c>
      <c r="G374" s="118">
        <v>0</v>
      </c>
    </row>
    <row r="375" spans="1:7" hidden="1" x14ac:dyDescent="0.25">
      <c r="A375" s="64" t="s">
        <v>428</v>
      </c>
      <c r="B375" s="64" t="s">
        <v>429</v>
      </c>
      <c r="C375" s="65">
        <f t="shared" si="75"/>
        <v>0</v>
      </c>
      <c r="D375" s="65">
        <f t="shared" si="75"/>
        <v>0</v>
      </c>
      <c r="E375" s="65">
        <f t="shared" ref="E375" si="77">E376</f>
        <v>0</v>
      </c>
      <c r="F375" s="65">
        <v>0</v>
      </c>
      <c r="G375" s="65">
        <v>0</v>
      </c>
    </row>
    <row r="376" spans="1:7" hidden="1" x14ac:dyDescent="0.25">
      <c r="A376" s="64" t="s">
        <v>430</v>
      </c>
      <c r="B376" s="64" t="s">
        <v>431</v>
      </c>
      <c r="C376" s="82">
        <f t="shared" si="75"/>
        <v>0</v>
      </c>
      <c r="D376" s="82">
        <f t="shared" si="75"/>
        <v>0</v>
      </c>
      <c r="E376" s="82">
        <f t="shared" ref="E376" si="78">E377</f>
        <v>0</v>
      </c>
      <c r="F376" s="65">
        <v>0</v>
      </c>
      <c r="G376" s="65">
        <v>0</v>
      </c>
    </row>
    <row r="377" spans="1:7" ht="30" hidden="1" x14ac:dyDescent="0.25">
      <c r="A377" s="81" t="s">
        <v>432</v>
      </c>
      <c r="B377" s="81" t="s">
        <v>433</v>
      </c>
      <c r="C377" s="82">
        <v>0</v>
      </c>
      <c r="D377" s="82">
        <v>0</v>
      </c>
      <c r="E377" s="82">
        <v>0</v>
      </c>
      <c r="F377" s="65">
        <v>0</v>
      </c>
      <c r="G377" s="65">
        <v>0</v>
      </c>
    </row>
    <row r="378" spans="1:7" x14ac:dyDescent="0.25">
      <c r="A378" s="85" t="s">
        <v>506</v>
      </c>
      <c r="B378" s="85"/>
      <c r="C378" s="86">
        <f t="shared" ref="C378:D384" si="79">C379</f>
        <v>0</v>
      </c>
      <c r="D378" s="86">
        <f t="shared" si="79"/>
        <v>0</v>
      </c>
      <c r="E378" s="86">
        <f t="shared" ref="E378" si="80">E379</f>
        <v>0</v>
      </c>
      <c r="F378" s="65">
        <v>0</v>
      </c>
      <c r="G378" s="65">
        <v>0</v>
      </c>
    </row>
    <row r="379" spans="1:7" x14ac:dyDescent="0.25">
      <c r="A379" s="77" t="s">
        <v>496</v>
      </c>
      <c r="B379" s="77"/>
      <c r="C379" s="78">
        <f t="shared" si="79"/>
        <v>0</v>
      </c>
      <c r="D379" s="78">
        <f t="shared" si="79"/>
        <v>0</v>
      </c>
      <c r="E379" s="78">
        <f t="shared" ref="E379" si="81">E380</f>
        <v>0</v>
      </c>
      <c r="F379" s="65">
        <v>0</v>
      </c>
      <c r="G379" s="65">
        <v>0</v>
      </c>
    </row>
    <row r="380" spans="1:7" x14ac:dyDescent="0.25">
      <c r="A380" s="79" t="s">
        <v>497</v>
      </c>
      <c r="B380" s="79"/>
      <c r="C380" s="80">
        <f t="shared" si="79"/>
        <v>0</v>
      </c>
      <c r="D380" s="80">
        <f t="shared" si="79"/>
        <v>0</v>
      </c>
      <c r="E380" s="80">
        <f t="shared" ref="E380" si="82">E381</f>
        <v>0</v>
      </c>
      <c r="F380" s="65">
        <v>0</v>
      </c>
      <c r="G380" s="65">
        <v>0</v>
      </c>
    </row>
    <row r="381" spans="1:7" x14ac:dyDescent="0.25">
      <c r="A381" s="127" t="s">
        <v>422</v>
      </c>
      <c r="B381" s="127" t="s">
        <v>423</v>
      </c>
      <c r="C381" s="118">
        <f t="shared" si="79"/>
        <v>0</v>
      </c>
      <c r="D381" s="118">
        <f t="shared" si="79"/>
        <v>0</v>
      </c>
      <c r="E381" s="118">
        <f t="shared" ref="E381" si="83">E382</f>
        <v>0</v>
      </c>
      <c r="F381" s="118">
        <v>0</v>
      </c>
      <c r="G381" s="118">
        <v>0</v>
      </c>
    </row>
    <row r="382" spans="1:7" ht="18" customHeight="1" x14ac:dyDescent="0.25">
      <c r="A382" s="127" t="s">
        <v>426</v>
      </c>
      <c r="B382" s="127" t="s">
        <v>427</v>
      </c>
      <c r="C382" s="118">
        <f t="shared" si="79"/>
        <v>0</v>
      </c>
      <c r="D382" s="118">
        <f t="shared" si="79"/>
        <v>0</v>
      </c>
      <c r="E382" s="118">
        <f t="shared" ref="E382" si="84">E383</f>
        <v>0</v>
      </c>
      <c r="F382" s="118">
        <v>0</v>
      </c>
      <c r="G382" s="118">
        <v>0</v>
      </c>
    </row>
    <row r="383" spans="1:7" hidden="1" x14ac:dyDescent="0.25">
      <c r="A383" s="64" t="s">
        <v>428</v>
      </c>
      <c r="B383" s="64" t="s">
        <v>429</v>
      </c>
      <c r="C383" s="65">
        <f t="shared" si="79"/>
        <v>0</v>
      </c>
      <c r="D383" s="65">
        <f t="shared" si="79"/>
        <v>0</v>
      </c>
      <c r="E383" s="65">
        <f t="shared" ref="E383" si="85">E384</f>
        <v>0</v>
      </c>
      <c r="F383" s="65">
        <v>0</v>
      </c>
      <c r="G383" s="65">
        <v>0</v>
      </c>
    </row>
    <row r="384" spans="1:7" hidden="1" x14ac:dyDescent="0.25">
      <c r="A384" s="64" t="s">
        <v>430</v>
      </c>
      <c r="B384" s="64" t="s">
        <v>431</v>
      </c>
      <c r="C384" s="82">
        <f t="shared" si="79"/>
        <v>0</v>
      </c>
      <c r="D384" s="82">
        <f t="shared" si="79"/>
        <v>0</v>
      </c>
      <c r="E384" s="82">
        <f t="shared" ref="E384" si="86">E385</f>
        <v>0</v>
      </c>
      <c r="F384" s="65">
        <v>0</v>
      </c>
      <c r="G384" s="65">
        <v>0</v>
      </c>
    </row>
    <row r="385" spans="1:7" ht="30" hidden="1" x14ac:dyDescent="0.25">
      <c r="A385" s="81" t="s">
        <v>432</v>
      </c>
      <c r="B385" s="81" t="s">
        <v>433</v>
      </c>
      <c r="C385" s="82">
        <v>0</v>
      </c>
      <c r="D385" s="82">
        <v>0</v>
      </c>
      <c r="E385" s="82">
        <v>0</v>
      </c>
      <c r="F385" s="65">
        <v>0</v>
      </c>
      <c r="G385" s="65">
        <v>0</v>
      </c>
    </row>
    <row r="386" spans="1:7" x14ac:dyDescent="0.25">
      <c r="A386" s="121" t="s">
        <v>495</v>
      </c>
      <c r="B386" s="121"/>
      <c r="C386" s="122">
        <f t="shared" ref="C386:D388" si="87">C387</f>
        <v>29743.8</v>
      </c>
      <c r="D386" s="122">
        <f t="shared" si="87"/>
        <v>46312</v>
      </c>
      <c r="E386" s="122">
        <f t="shared" ref="E386:E388" si="88">E387</f>
        <v>50868</v>
      </c>
      <c r="F386" s="65">
        <f>E386/C386*100</f>
        <v>171.02051519980634</v>
      </c>
      <c r="G386" s="65">
        <f t="shared" ref="G386:G417" si="89">E386/D386*100</f>
        <v>109.83762307825187</v>
      </c>
    </row>
    <row r="387" spans="1:7" x14ac:dyDescent="0.25">
      <c r="A387" s="123" t="s">
        <v>496</v>
      </c>
      <c r="B387" s="123"/>
      <c r="C387" s="124">
        <f t="shared" si="87"/>
        <v>29743.8</v>
      </c>
      <c r="D387" s="124">
        <f t="shared" si="87"/>
        <v>46312</v>
      </c>
      <c r="E387" s="124">
        <f t="shared" si="88"/>
        <v>50868</v>
      </c>
      <c r="F387" s="65">
        <f>E387/C387*100</f>
        <v>171.02051519980634</v>
      </c>
      <c r="G387" s="65">
        <f t="shared" si="89"/>
        <v>109.83762307825187</v>
      </c>
    </row>
    <row r="388" spans="1:7" x14ac:dyDescent="0.25">
      <c r="A388" s="125" t="s">
        <v>497</v>
      </c>
      <c r="B388" s="125"/>
      <c r="C388" s="126">
        <f t="shared" si="87"/>
        <v>29743.8</v>
      </c>
      <c r="D388" s="126">
        <f t="shared" si="87"/>
        <v>46312</v>
      </c>
      <c r="E388" s="126">
        <f t="shared" si="88"/>
        <v>50868</v>
      </c>
      <c r="F388" s="65">
        <f>E388/C388*100</f>
        <v>171.02051519980634</v>
      </c>
      <c r="G388" s="65">
        <f t="shared" si="89"/>
        <v>109.83762307825187</v>
      </c>
    </row>
    <row r="389" spans="1:7" x14ac:dyDescent="0.25">
      <c r="A389" s="127" t="s">
        <v>422</v>
      </c>
      <c r="B389" s="127" t="s">
        <v>423</v>
      </c>
      <c r="C389" s="118">
        <f>C390+C393+C418</f>
        <v>29743.8</v>
      </c>
      <c r="D389" s="118">
        <f t="shared" ref="D389:E389" si="90">D390+D393+D418</f>
        <v>46312</v>
      </c>
      <c r="E389" s="118">
        <f t="shared" si="90"/>
        <v>50868</v>
      </c>
      <c r="F389" s="118">
        <f>E389/C389*100</f>
        <v>171.02051519980634</v>
      </c>
      <c r="G389" s="118">
        <f t="shared" si="89"/>
        <v>109.83762307825187</v>
      </c>
    </row>
    <row r="390" spans="1:7" ht="15.75" customHeight="1" x14ac:dyDescent="0.25">
      <c r="A390" s="128">
        <v>41</v>
      </c>
      <c r="B390" s="127" t="s">
        <v>425</v>
      </c>
      <c r="C390" s="118">
        <v>0</v>
      </c>
      <c r="D390" s="118">
        <f>D391</f>
        <v>545</v>
      </c>
      <c r="E390" s="118">
        <v>545</v>
      </c>
      <c r="F390" s="118">
        <v>0</v>
      </c>
      <c r="G390" s="118">
        <f t="shared" si="89"/>
        <v>100</v>
      </c>
    </row>
    <row r="391" spans="1:7" ht="15.75" hidden="1" customHeight="1" x14ac:dyDescent="0.25">
      <c r="A391" s="128">
        <v>412</v>
      </c>
      <c r="B391" s="127" t="s">
        <v>425</v>
      </c>
      <c r="C391" s="118">
        <f t="shared" ref="C391:D391" si="91">C392</f>
        <v>0</v>
      </c>
      <c r="D391" s="118">
        <f t="shared" si="91"/>
        <v>545</v>
      </c>
      <c r="E391" s="118">
        <f>E392</f>
        <v>0</v>
      </c>
      <c r="F391" s="118" t="e">
        <f t="shared" ref="F391:F417" si="92">E391/C391*100</f>
        <v>#DIV/0!</v>
      </c>
      <c r="G391" s="118">
        <f t="shared" si="89"/>
        <v>0</v>
      </c>
    </row>
    <row r="392" spans="1:7" ht="15.75" hidden="1" customHeight="1" x14ac:dyDescent="0.25">
      <c r="A392" s="129">
        <v>41231</v>
      </c>
      <c r="B392" s="130" t="s">
        <v>425</v>
      </c>
      <c r="C392" s="131">
        <v>0</v>
      </c>
      <c r="D392" s="131">
        <v>545</v>
      </c>
      <c r="E392" s="131">
        <v>0</v>
      </c>
      <c r="F392" s="118" t="e">
        <f t="shared" si="92"/>
        <v>#DIV/0!</v>
      </c>
      <c r="G392" s="118">
        <f t="shared" si="89"/>
        <v>0</v>
      </c>
    </row>
    <row r="393" spans="1:7" ht="15" customHeight="1" x14ac:dyDescent="0.25">
      <c r="A393" s="127" t="s">
        <v>426</v>
      </c>
      <c r="B393" s="127" t="s">
        <v>427</v>
      </c>
      <c r="C393" s="118">
        <v>24708.799999999999</v>
      </c>
      <c r="D393" s="118">
        <v>45767</v>
      </c>
      <c r="E393" s="118">
        <v>18135.5</v>
      </c>
      <c r="F393" s="118">
        <f t="shared" si="92"/>
        <v>73.396927410477247</v>
      </c>
      <c r="G393" s="118">
        <f t="shared" si="89"/>
        <v>39.625712849869991</v>
      </c>
    </row>
    <row r="394" spans="1:7" hidden="1" x14ac:dyDescent="0.25">
      <c r="A394" s="127" t="s">
        <v>428</v>
      </c>
      <c r="B394" s="127" t="s">
        <v>429</v>
      </c>
      <c r="C394" s="118">
        <f>C395</f>
        <v>23125</v>
      </c>
      <c r="D394" s="118">
        <f>D395</f>
        <v>21101.759999999998</v>
      </c>
      <c r="E394" s="118">
        <v>0</v>
      </c>
      <c r="F394" s="118">
        <f t="shared" si="92"/>
        <v>0</v>
      </c>
      <c r="G394" s="118">
        <f t="shared" si="89"/>
        <v>0</v>
      </c>
    </row>
    <row r="395" spans="1:7" hidden="1" x14ac:dyDescent="0.25">
      <c r="A395" s="127" t="s">
        <v>430</v>
      </c>
      <c r="B395" s="127" t="s">
        <v>431</v>
      </c>
      <c r="C395" s="118">
        <f>C396</f>
        <v>23125</v>
      </c>
      <c r="D395" s="118">
        <f>D396</f>
        <v>21101.759999999998</v>
      </c>
      <c r="E395" s="118">
        <v>0</v>
      </c>
      <c r="F395" s="118">
        <f t="shared" si="92"/>
        <v>0</v>
      </c>
      <c r="G395" s="118">
        <f t="shared" si="89"/>
        <v>0</v>
      </c>
    </row>
    <row r="396" spans="1:7" ht="30" hidden="1" x14ac:dyDescent="0.25">
      <c r="A396" s="132" t="s">
        <v>432</v>
      </c>
      <c r="B396" s="132" t="s">
        <v>433</v>
      </c>
      <c r="C396" s="133">
        <v>23125</v>
      </c>
      <c r="D396" s="133">
        <v>21101.759999999998</v>
      </c>
      <c r="E396" s="133">
        <v>0</v>
      </c>
      <c r="F396" s="118">
        <f t="shared" si="92"/>
        <v>0</v>
      </c>
      <c r="G396" s="118">
        <f t="shared" si="89"/>
        <v>0</v>
      </c>
    </row>
    <row r="397" spans="1:7" hidden="1" x14ac:dyDescent="0.25">
      <c r="A397" s="127" t="s">
        <v>434</v>
      </c>
      <c r="B397" s="127" t="s">
        <v>435</v>
      </c>
      <c r="C397" s="118">
        <f t="shared" ref="C397:D397" si="93">C398+C401+C403+C405+C408</f>
        <v>3977.44</v>
      </c>
      <c r="D397" s="118">
        <f t="shared" si="93"/>
        <v>23665.239999999998</v>
      </c>
      <c r="E397" s="118">
        <f>E398+E401+E403+E405+E408</f>
        <v>8906.1899999999987</v>
      </c>
      <c r="F397" s="118">
        <f t="shared" si="92"/>
        <v>223.91764552073693</v>
      </c>
      <c r="G397" s="118">
        <f t="shared" si="89"/>
        <v>37.634057376979904</v>
      </c>
    </row>
    <row r="398" spans="1:7" hidden="1" x14ac:dyDescent="0.25">
      <c r="A398" s="127" t="s">
        <v>436</v>
      </c>
      <c r="B398" s="127" t="s">
        <v>437</v>
      </c>
      <c r="C398" s="134">
        <f>C399+C400</f>
        <v>3977.44</v>
      </c>
      <c r="D398" s="134">
        <f>D399+D400</f>
        <v>12800</v>
      </c>
      <c r="E398" s="134">
        <f>E399+E400</f>
        <v>1309.7</v>
      </c>
      <c r="F398" s="118">
        <f t="shared" si="92"/>
        <v>32.928215133352104</v>
      </c>
      <c r="G398" s="118">
        <f t="shared" si="89"/>
        <v>10.23203125</v>
      </c>
    </row>
    <row r="399" spans="1:7" hidden="1" x14ac:dyDescent="0.25">
      <c r="A399" s="132" t="s">
        <v>438</v>
      </c>
      <c r="B399" s="132" t="s">
        <v>439</v>
      </c>
      <c r="C399" s="133">
        <v>3977.44</v>
      </c>
      <c r="D399" s="133">
        <v>3200</v>
      </c>
      <c r="E399" s="133">
        <v>634.95000000000005</v>
      </c>
      <c r="F399" s="118">
        <f t="shared" si="92"/>
        <v>15.963785751639245</v>
      </c>
      <c r="G399" s="118">
        <f t="shared" si="89"/>
        <v>19.842187500000001</v>
      </c>
    </row>
    <row r="400" spans="1:7" hidden="1" x14ac:dyDescent="0.25">
      <c r="A400" s="132" t="s">
        <v>440</v>
      </c>
      <c r="B400" s="132" t="s">
        <v>441</v>
      </c>
      <c r="C400" s="133">
        <v>0</v>
      </c>
      <c r="D400" s="133">
        <v>9600</v>
      </c>
      <c r="E400" s="133">
        <v>674.75</v>
      </c>
      <c r="F400" s="118" t="e">
        <f t="shared" si="92"/>
        <v>#DIV/0!</v>
      </c>
      <c r="G400" s="118">
        <f t="shared" si="89"/>
        <v>7.028645833333333</v>
      </c>
    </row>
    <row r="401" spans="1:7" hidden="1" x14ac:dyDescent="0.25">
      <c r="A401" s="127" t="s">
        <v>442</v>
      </c>
      <c r="B401" s="127" t="s">
        <v>443</v>
      </c>
      <c r="C401" s="134">
        <f>C402</f>
        <v>0</v>
      </c>
      <c r="D401" s="134">
        <f>D402</f>
        <v>0</v>
      </c>
      <c r="E401" s="134">
        <f t="shared" ref="E401" si="94">E402</f>
        <v>0</v>
      </c>
      <c r="F401" s="118" t="e">
        <f t="shared" si="92"/>
        <v>#DIV/0!</v>
      </c>
      <c r="G401" s="118" t="e">
        <f t="shared" si="89"/>
        <v>#DIV/0!</v>
      </c>
    </row>
    <row r="402" spans="1:7" hidden="1" x14ac:dyDescent="0.25">
      <c r="A402" s="132" t="s">
        <v>444</v>
      </c>
      <c r="B402" s="132" t="s">
        <v>445</v>
      </c>
      <c r="C402" s="133">
        <v>0</v>
      </c>
      <c r="D402" s="133">
        <v>0</v>
      </c>
      <c r="E402" s="133">
        <v>0</v>
      </c>
      <c r="F402" s="118" t="e">
        <f t="shared" si="92"/>
        <v>#DIV/0!</v>
      </c>
      <c r="G402" s="118" t="e">
        <f t="shared" si="89"/>
        <v>#DIV/0!</v>
      </c>
    </row>
    <row r="403" spans="1:7" hidden="1" x14ac:dyDescent="0.25">
      <c r="A403" s="127" t="s">
        <v>446</v>
      </c>
      <c r="B403" s="127" t="s">
        <v>447</v>
      </c>
      <c r="C403" s="134">
        <f>C404</f>
        <v>0</v>
      </c>
      <c r="D403" s="134">
        <f>D404</f>
        <v>0</v>
      </c>
      <c r="E403" s="134">
        <f t="shared" ref="E403" si="95">E404</f>
        <v>0</v>
      </c>
      <c r="F403" s="118" t="e">
        <f t="shared" si="92"/>
        <v>#DIV/0!</v>
      </c>
      <c r="G403" s="118" t="e">
        <f t="shared" si="89"/>
        <v>#DIV/0!</v>
      </c>
    </row>
    <row r="404" spans="1:7" hidden="1" x14ac:dyDescent="0.25">
      <c r="A404" s="132" t="s">
        <v>448</v>
      </c>
      <c r="B404" s="132" t="s">
        <v>449</v>
      </c>
      <c r="C404" s="133">
        <v>0</v>
      </c>
      <c r="D404" s="133">
        <v>0</v>
      </c>
      <c r="E404" s="133">
        <v>0</v>
      </c>
      <c r="F404" s="118" t="e">
        <f t="shared" si="92"/>
        <v>#DIV/0!</v>
      </c>
      <c r="G404" s="118" t="e">
        <f t="shared" si="89"/>
        <v>#DIV/0!</v>
      </c>
    </row>
    <row r="405" spans="1:7" hidden="1" x14ac:dyDescent="0.25">
      <c r="A405" s="127" t="s">
        <v>450</v>
      </c>
      <c r="B405" s="127" t="s">
        <v>451</v>
      </c>
      <c r="C405" s="134">
        <f t="shared" ref="C405:D405" si="96">C406+C407</f>
        <v>0</v>
      </c>
      <c r="D405" s="134">
        <f t="shared" si="96"/>
        <v>5200</v>
      </c>
      <c r="E405" s="134">
        <f>E406+E407</f>
        <v>2600</v>
      </c>
      <c r="F405" s="118" t="e">
        <f t="shared" si="92"/>
        <v>#DIV/0!</v>
      </c>
      <c r="G405" s="118">
        <f t="shared" si="89"/>
        <v>50</v>
      </c>
    </row>
    <row r="406" spans="1:7" hidden="1" x14ac:dyDescent="0.25">
      <c r="A406" s="132" t="s">
        <v>452</v>
      </c>
      <c r="B406" s="132" t="s">
        <v>453</v>
      </c>
      <c r="C406" s="133">
        <v>0</v>
      </c>
      <c r="D406" s="133">
        <v>0</v>
      </c>
      <c r="E406" s="133">
        <v>0</v>
      </c>
      <c r="F406" s="118" t="e">
        <f t="shared" si="92"/>
        <v>#DIV/0!</v>
      </c>
      <c r="G406" s="118" t="e">
        <f t="shared" si="89"/>
        <v>#DIV/0!</v>
      </c>
    </row>
    <row r="407" spans="1:7" hidden="1" x14ac:dyDescent="0.25">
      <c r="A407" s="132" t="s">
        <v>454</v>
      </c>
      <c r="B407" s="132" t="s">
        <v>455</v>
      </c>
      <c r="C407" s="133">
        <v>0</v>
      </c>
      <c r="D407" s="133">
        <v>5200</v>
      </c>
      <c r="E407" s="133">
        <v>2600</v>
      </c>
      <c r="F407" s="118" t="e">
        <f t="shared" si="92"/>
        <v>#DIV/0!</v>
      </c>
      <c r="G407" s="118">
        <f t="shared" si="89"/>
        <v>50</v>
      </c>
    </row>
    <row r="408" spans="1:7" hidden="1" x14ac:dyDescent="0.25">
      <c r="A408" s="127" t="s">
        <v>456</v>
      </c>
      <c r="B408" s="127" t="s">
        <v>457</v>
      </c>
      <c r="C408" s="134">
        <f t="shared" ref="C408:D408" si="97">C409+C410+C411</f>
        <v>0</v>
      </c>
      <c r="D408" s="134">
        <f t="shared" si="97"/>
        <v>5665.24</v>
      </c>
      <c r="E408" s="134">
        <f>E409+E410+E411</f>
        <v>4996.49</v>
      </c>
      <c r="F408" s="118" t="e">
        <f t="shared" si="92"/>
        <v>#DIV/0!</v>
      </c>
      <c r="G408" s="118">
        <f t="shared" si="89"/>
        <v>88.195557469762974</v>
      </c>
    </row>
    <row r="409" spans="1:7" hidden="1" x14ac:dyDescent="0.25">
      <c r="A409" s="132" t="s">
        <v>458</v>
      </c>
      <c r="B409" s="132" t="s">
        <v>459</v>
      </c>
      <c r="C409" s="133">
        <v>0</v>
      </c>
      <c r="D409" s="133">
        <v>5665.24</v>
      </c>
      <c r="E409" s="133">
        <v>4996.49</v>
      </c>
      <c r="F409" s="118" t="e">
        <f t="shared" si="92"/>
        <v>#DIV/0!</v>
      </c>
      <c r="G409" s="118">
        <f t="shared" si="89"/>
        <v>88.195557469762974</v>
      </c>
    </row>
    <row r="410" spans="1:7" hidden="1" x14ac:dyDescent="0.25">
      <c r="A410" s="132" t="s">
        <v>460</v>
      </c>
      <c r="B410" s="132" t="s">
        <v>461</v>
      </c>
      <c r="C410" s="133">
        <v>0</v>
      </c>
      <c r="D410" s="133">
        <v>0</v>
      </c>
      <c r="E410" s="133">
        <v>0</v>
      </c>
      <c r="F410" s="118" t="e">
        <f t="shared" si="92"/>
        <v>#DIV/0!</v>
      </c>
      <c r="G410" s="118" t="e">
        <f t="shared" si="89"/>
        <v>#DIV/0!</v>
      </c>
    </row>
    <row r="411" spans="1:7" hidden="1" x14ac:dyDescent="0.25">
      <c r="A411" s="132" t="s">
        <v>462</v>
      </c>
      <c r="B411" s="132" t="s">
        <v>463</v>
      </c>
      <c r="C411" s="133">
        <v>0</v>
      </c>
      <c r="D411" s="133">
        <v>0</v>
      </c>
      <c r="E411" s="133">
        <v>0</v>
      </c>
      <c r="F411" s="118" t="e">
        <f t="shared" si="92"/>
        <v>#DIV/0!</v>
      </c>
      <c r="G411" s="118" t="e">
        <f t="shared" si="89"/>
        <v>#DIV/0!</v>
      </c>
    </row>
    <row r="412" spans="1:7" hidden="1" x14ac:dyDescent="0.25">
      <c r="A412" s="127" t="s">
        <v>470</v>
      </c>
      <c r="B412" s="127" t="s">
        <v>471</v>
      </c>
      <c r="C412" s="118">
        <f>C413</f>
        <v>0</v>
      </c>
      <c r="D412" s="118">
        <f>D413</f>
        <v>1000</v>
      </c>
      <c r="E412" s="118">
        <v>0</v>
      </c>
      <c r="F412" s="118" t="e">
        <f t="shared" si="92"/>
        <v>#DIV/0!</v>
      </c>
      <c r="G412" s="118">
        <f t="shared" si="89"/>
        <v>0</v>
      </c>
    </row>
    <row r="413" spans="1:7" hidden="1" x14ac:dyDescent="0.25">
      <c r="A413" s="127" t="s">
        <v>472</v>
      </c>
      <c r="B413" s="127" t="s">
        <v>473</v>
      </c>
      <c r="C413" s="133">
        <f>C414</f>
        <v>0</v>
      </c>
      <c r="D413" s="133">
        <f>D414</f>
        <v>1000</v>
      </c>
      <c r="E413" s="133">
        <v>0</v>
      </c>
      <c r="F413" s="118" t="e">
        <f t="shared" si="92"/>
        <v>#DIV/0!</v>
      </c>
      <c r="G413" s="118">
        <f t="shared" si="89"/>
        <v>0</v>
      </c>
    </row>
    <row r="414" spans="1:7" hidden="1" x14ac:dyDescent="0.25">
      <c r="A414" s="132" t="s">
        <v>474</v>
      </c>
      <c r="B414" s="132" t="s">
        <v>473</v>
      </c>
      <c r="C414" s="133">
        <v>0</v>
      </c>
      <c r="D414" s="133">
        <v>1000</v>
      </c>
      <c r="E414" s="133">
        <v>0</v>
      </c>
      <c r="F414" s="118" t="e">
        <f t="shared" si="92"/>
        <v>#DIV/0!</v>
      </c>
      <c r="G414" s="118">
        <f t="shared" si="89"/>
        <v>0</v>
      </c>
    </row>
    <row r="415" spans="1:7" hidden="1" x14ac:dyDescent="0.25">
      <c r="A415" s="127" t="s">
        <v>475</v>
      </c>
      <c r="B415" s="127" t="s">
        <v>476</v>
      </c>
      <c r="C415" s="118">
        <f>C416</f>
        <v>0</v>
      </c>
      <c r="D415" s="118">
        <f>D416</f>
        <v>0</v>
      </c>
      <c r="E415" s="118">
        <f t="shared" ref="E415" si="98">E416</f>
        <v>545</v>
      </c>
      <c r="F415" s="118" t="e">
        <f t="shared" si="92"/>
        <v>#DIV/0!</v>
      </c>
      <c r="G415" s="118" t="e">
        <f t="shared" si="89"/>
        <v>#DIV/0!</v>
      </c>
    </row>
    <row r="416" spans="1:7" hidden="1" x14ac:dyDescent="0.25">
      <c r="A416" s="127" t="s">
        <v>477</v>
      </c>
      <c r="B416" s="127" t="s">
        <v>478</v>
      </c>
      <c r="C416" s="134">
        <f>C417</f>
        <v>0</v>
      </c>
      <c r="D416" s="134">
        <f>D417</f>
        <v>0</v>
      </c>
      <c r="E416" s="134">
        <f t="shared" ref="E416" si="99">E417</f>
        <v>545</v>
      </c>
      <c r="F416" s="118" t="e">
        <f t="shared" si="92"/>
        <v>#DIV/0!</v>
      </c>
      <c r="G416" s="118" t="e">
        <f t="shared" si="89"/>
        <v>#DIV/0!</v>
      </c>
    </row>
    <row r="417" spans="1:7" hidden="1" x14ac:dyDescent="0.25">
      <c r="A417" s="132" t="s">
        <v>479</v>
      </c>
      <c r="B417" s="132" t="s">
        <v>478</v>
      </c>
      <c r="C417" s="133">
        <v>0</v>
      </c>
      <c r="D417" s="133">
        <v>0</v>
      </c>
      <c r="E417" s="133">
        <v>545</v>
      </c>
      <c r="F417" s="118" t="e">
        <f t="shared" si="92"/>
        <v>#DIV/0!</v>
      </c>
      <c r="G417" s="118" t="e">
        <f t="shared" si="89"/>
        <v>#DIV/0!</v>
      </c>
    </row>
    <row r="418" spans="1:7" x14ac:dyDescent="0.25">
      <c r="A418" s="135">
        <v>45</v>
      </c>
      <c r="B418" s="136" t="s">
        <v>535</v>
      </c>
      <c r="C418" s="134">
        <v>5035</v>
      </c>
      <c r="D418" s="134">
        <v>0</v>
      </c>
      <c r="E418" s="134">
        <v>32187.5</v>
      </c>
      <c r="F418" s="118">
        <v>0</v>
      </c>
      <c r="G418" s="118">
        <v>0</v>
      </c>
    </row>
    <row r="419" spans="1:7" x14ac:dyDescent="0.25">
      <c r="A419" s="83" t="s">
        <v>507</v>
      </c>
      <c r="B419" s="83"/>
      <c r="C419" s="84">
        <f t="shared" ref="C419:D421" si="100">C420</f>
        <v>25854.65</v>
      </c>
      <c r="D419" s="84">
        <f t="shared" si="100"/>
        <v>33181</v>
      </c>
      <c r="E419" s="84">
        <f t="shared" ref="E419" si="101">E420</f>
        <v>27862.17</v>
      </c>
      <c r="F419" s="65">
        <v>0</v>
      </c>
      <c r="G419" s="65">
        <f t="shared" ref="G419:G450" si="102">E419/D419*100</f>
        <v>83.970254061059038</v>
      </c>
    </row>
    <row r="420" spans="1:7" x14ac:dyDescent="0.25">
      <c r="A420" s="85" t="s">
        <v>517</v>
      </c>
      <c r="B420" s="85"/>
      <c r="C420" s="86">
        <f t="shared" si="100"/>
        <v>25854.65</v>
      </c>
      <c r="D420" s="86">
        <f t="shared" si="100"/>
        <v>33181</v>
      </c>
      <c r="E420" s="86">
        <f t="shared" ref="E420:E421" si="103">E421</f>
        <v>27862.17</v>
      </c>
      <c r="F420" s="65">
        <v>0</v>
      </c>
      <c r="G420" s="65">
        <f t="shared" si="102"/>
        <v>83.970254061059038</v>
      </c>
    </row>
    <row r="421" spans="1:7" x14ac:dyDescent="0.25">
      <c r="A421" s="77" t="s">
        <v>496</v>
      </c>
      <c r="B421" s="77"/>
      <c r="C421" s="78">
        <f t="shared" si="100"/>
        <v>25854.65</v>
      </c>
      <c r="D421" s="78">
        <f t="shared" si="100"/>
        <v>33181</v>
      </c>
      <c r="E421" s="78">
        <f t="shared" si="103"/>
        <v>27862.17</v>
      </c>
      <c r="F421" s="65">
        <v>0</v>
      </c>
      <c r="G421" s="65">
        <f t="shared" si="102"/>
        <v>83.970254061059038</v>
      </c>
    </row>
    <row r="422" spans="1:7" x14ac:dyDescent="0.25">
      <c r="A422" s="79" t="s">
        <v>497</v>
      </c>
      <c r="B422" s="79"/>
      <c r="C422" s="80">
        <f>C423+C428</f>
        <v>25854.65</v>
      </c>
      <c r="D422" s="80">
        <f>D423+D428</f>
        <v>33181</v>
      </c>
      <c r="E422" s="80">
        <f t="shared" ref="E422" si="104">E423+E428</f>
        <v>27862.17</v>
      </c>
      <c r="F422" s="65">
        <v>0</v>
      </c>
      <c r="G422" s="65">
        <f t="shared" si="102"/>
        <v>83.970254061059038</v>
      </c>
    </row>
    <row r="423" spans="1:7" x14ac:dyDescent="0.25">
      <c r="A423" s="64" t="s">
        <v>169</v>
      </c>
      <c r="B423" s="64" t="s">
        <v>170</v>
      </c>
      <c r="C423" s="65">
        <f t="shared" ref="C423:D426" si="105">C424</f>
        <v>25854.65</v>
      </c>
      <c r="D423" s="65">
        <f t="shared" si="105"/>
        <v>22563</v>
      </c>
      <c r="E423" s="65">
        <f t="shared" ref="E423" si="106">E424</f>
        <v>15926.49</v>
      </c>
      <c r="F423" s="65">
        <v>0</v>
      </c>
      <c r="G423" s="65">
        <f t="shared" si="102"/>
        <v>70.586757080175516</v>
      </c>
    </row>
    <row r="424" spans="1:7" x14ac:dyDescent="0.25">
      <c r="A424" s="64" t="s">
        <v>211</v>
      </c>
      <c r="B424" s="64" t="s">
        <v>212</v>
      </c>
      <c r="C424" s="65">
        <v>25854.65</v>
      </c>
      <c r="D424" s="65">
        <v>22563</v>
      </c>
      <c r="E424" s="65">
        <v>15926.49</v>
      </c>
      <c r="F424" s="65">
        <v>0</v>
      </c>
      <c r="G424" s="65">
        <f t="shared" si="102"/>
        <v>70.586757080175516</v>
      </c>
    </row>
    <row r="425" spans="1:7" hidden="1" x14ac:dyDescent="0.25">
      <c r="A425" s="64" t="s">
        <v>244</v>
      </c>
      <c r="B425" s="64" t="s">
        <v>245</v>
      </c>
      <c r="C425" s="65">
        <f t="shared" si="105"/>
        <v>0</v>
      </c>
      <c r="D425" s="65">
        <f t="shared" si="105"/>
        <v>22563</v>
      </c>
      <c r="E425" s="65">
        <f t="shared" ref="E425" si="107">E426</f>
        <v>0</v>
      </c>
      <c r="F425" s="65">
        <v>0</v>
      </c>
      <c r="G425" s="65">
        <f t="shared" si="102"/>
        <v>0</v>
      </c>
    </row>
    <row r="426" spans="1:7" hidden="1" x14ac:dyDescent="0.25">
      <c r="A426" s="64" t="s">
        <v>246</v>
      </c>
      <c r="B426" s="64" t="s">
        <v>247</v>
      </c>
      <c r="C426" s="65">
        <f t="shared" si="105"/>
        <v>0</v>
      </c>
      <c r="D426" s="65">
        <f t="shared" si="105"/>
        <v>22563</v>
      </c>
      <c r="E426" s="65">
        <f t="shared" ref="E426" si="108">E427</f>
        <v>0</v>
      </c>
      <c r="F426" s="65">
        <v>0</v>
      </c>
      <c r="G426" s="65">
        <f t="shared" si="102"/>
        <v>0</v>
      </c>
    </row>
    <row r="427" spans="1:7" ht="18" hidden="1" customHeight="1" x14ac:dyDescent="0.25">
      <c r="A427" s="81" t="s">
        <v>250</v>
      </c>
      <c r="B427" s="81" t="s">
        <v>251</v>
      </c>
      <c r="C427" s="82">
        <v>0</v>
      </c>
      <c r="D427" s="82">
        <v>22563</v>
      </c>
      <c r="E427" s="82">
        <v>0</v>
      </c>
      <c r="F427" s="65">
        <v>0</v>
      </c>
      <c r="G427" s="65">
        <f t="shared" si="102"/>
        <v>0</v>
      </c>
    </row>
    <row r="428" spans="1:7" x14ac:dyDescent="0.25">
      <c r="A428" s="127" t="s">
        <v>422</v>
      </c>
      <c r="B428" s="127" t="s">
        <v>423</v>
      </c>
      <c r="C428" s="118">
        <f t="shared" ref="C428:D431" si="109">C429</f>
        <v>0</v>
      </c>
      <c r="D428" s="118">
        <f t="shared" si="109"/>
        <v>10618</v>
      </c>
      <c r="E428" s="118">
        <f t="shared" ref="E428" si="110">E429</f>
        <v>11935.68</v>
      </c>
      <c r="F428" s="118">
        <v>0</v>
      </c>
      <c r="G428" s="118">
        <f t="shared" si="102"/>
        <v>112.4098700320211</v>
      </c>
    </row>
    <row r="429" spans="1:7" ht="15.75" customHeight="1" x14ac:dyDescent="0.25">
      <c r="A429" s="127" t="s">
        <v>426</v>
      </c>
      <c r="B429" s="127" t="s">
        <v>427</v>
      </c>
      <c r="C429" s="118">
        <v>0</v>
      </c>
      <c r="D429" s="118">
        <v>10618</v>
      </c>
      <c r="E429" s="118">
        <v>11935.68</v>
      </c>
      <c r="F429" s="118">
        <v>0</v>
      </c>
      <c r="G429" s="118">
        <f t="shared" si="102"/>
        <v>112.4098700320211</v>
      </c>
    </row>
    <row r="430" spans="1:7" hidden="1" x14ac:dyDescent="0.25">
      <c r="A430" s="64" t="s">
        <v>470</v>
      </c>
      <c r="B430" s="64" t="s">
        <v>471</v>
      </c>
      <c r="C430" s="65">
        <f t="shared" si="109"/>
        <v>0</v>
      </c>
      <c r="D430" s="65">
        <f t="shared" si="109"/>
        <v>10618</v>
      </c>
      <c r="E430" s="65">
        <f t="shared" ref="E430" si="111">E431</f>
        <v>0</v>
      </c>
      <c r="F430" s="65">
        <v>0</v>
      </c>
      <c r="G430" s="65">
        <f t="shared" si="102"/>
        <v>0</v>
      </c>
    </row>
    <row r="431" spans="1:7" hidden="1" x14ac:dyDescent="0.25">
      <c r="A431" s="64" t="s">
        <v>472</v>
      </c>
      <c r="B431" s="64" t="s">
        <v>473</v>
      </c>
      <c r="C431" s="65">
        <f t="shared" si="109"/>
        <v>0</v>
      </c>
      <c r="D431" s="65">
        <f t="shared" si="109"/>
        <v>10618</v>
      </c>
      <c r="E431" s="65">
        <f t="shared" ref="E431" si="112">E432</f>
        <v>0</v>
      </c>
      <c r="F431" s="65">
        <v>0</v>
      </c>
      <c r="G431" s="65">
        <f t="shared" si="102"/>
        <v>0</v>
      </c>
    </row>
    <row r="432" spans="1:7" hidden="1" x14ac:dyDescent="0.25">
      <c r="A432" s="81" t="s">
        <v>474</v>
      </c>
      <c r="B432" s="81" t="s">
        <v>473</v>
      </c>
      <c r="C432" s="82">
        <v>0</v>
      </c>
      <c r="D432" s="82">
        <v>10618</v>
      </c>
      <c r="E432" s="82">
        <v>0</v>
      </c>
      <c r="F432" s="65">
        <v>0</v>
      </c>
      <c r="G432" s="65">
        <f t="shared" si="102"/>
        <v>0</v>
      </c>
    </row>
    <row r="433" spans="1:7" x14ac:dyDescent="0.25">
      <c r="A433" s="83" t="s">
        <v>508</v>
      </c>
      <c r="B433" s="83"/>
      <c r="C433" s="84">
        <f>C434+C447+C472+C480</f>
        <v>5953.74</v>
      </c>
      <c r="D433" s="84">
        <f>D434+D447+D472+D480</f>
        <v>5482.46</v>
      </c>
      <c r="E433" s="84">
        <f>E434+E447+E472+E480</f>
        <v>6020.3</v>
      </c>
      <c r="F433" s="65">
        <f t="shared" ref="F433:F450" si="113">E433/C433*100</f>
        <v>101.11795274902835</v>
      </c>
      <c r="G433" s="65">
        <f t="shared" si="102"/>
        <v>109.81019469362295</v>
      </c>
    </row>
    <row r="434" spans="1:7" x14ac:dyDescent="0.25">
      <c r="A434" s="85" t="s">
        <v>499</v>
      </c>
      <c r="B434" s="85"/>
      <c r="C434" s="86">
        <f t="shared" ref="C434:E434" si="114">C435+C441</f>
        <v>4818.4799999999996</v>
      </c>
      <c r="D434" s="86">
        <f t="shared" si="114"/>
        <v>4818.46</v>
      </c>
      <c r="E434" s="86">
        <f t="shared" si="114"/>
        <v>4818.4800000000005</v>
      </c>
      <c r="F434" s="65">
        <f t="shared" si="113"/>
        <v>100.00000000000003</v>
      </c>
      <c r="G434" s="65">
        <f t="shared" si="102"/>
        <v>100.00041507037518</v>
      </c>
    </row>
    <row r="435" spans="1:7" x14ac:dyDescent="0.25">
      <c r="A435" s="77" t="s">
        <v>496</v>
      </c>
      <c r="B435" s="77"/>
      <c r="C435" s="78">
        <f t="shared" ref="C435:E435" si="115">C436</f>
        <v>4217.3999999999996</v>
      </c>
      <c r="D435" s="78">
        <f t="shared" si="115"/>
        <v>3940.92</v>
      </c>
      <c r="E435" s="78">
        <f t="shared" si="115"/>
        <v>4455.2700000000004</v>
      </c>
      <c r="F435" s="65">
        <f t="shared" si="113"/>
        <v>105.64020486555701</v>
      </c>
      <c r="G435" s="65">
        <f t="shared" si="102"/>
        <v>113.05152096464785</v>
      </c>
    </row>
    <row r="436" spans="1:7" x14ac:dyDescent="0.25">
      <c r="A436" s="64" t="s">
        <v>480</v>
      </c>
      <c r="B436" s="64" t="s">
        <v>481</v>
      </c>
      <c r="C436" s="65">
        <f t="shared" ref="C436:D439" si="116">C437</f>
        <v>4217.3999999999996</v>
      </c>
      <c r="D436" s="65">
        <f>D437</f>
        <v>3940.92</v>
      </c>
      <c r="E436" s="65">
        <f t="shared" ref="E436" si="117">E437</f>
        <v>4455.2700000000004</v>
      </c>
      <c r="F436" s="65">
        <f t="shared" si="113"/>
        <v>105.64020486555701</v>
      </c>
      <c r="G436" s="65">
        <f t="shared" si="102"/>
        <v>113.05152096464785</v>
      </c>
    </row>
    <row r="437" spans="1:7" ht="26.25" x14ac:dyDescent="0.25">
      <c r="A437" s="64" t="s">
        <v>482</v>
      </c>
      <c r="B437" s="64" t="s">
        <v>483</v>
      </c>
      <c r="C437" s="65">
        <v>4217.3999999999996</v>
      </c>
      <c r="D437" s="65">
        <f t="shared" si="116"/>
        <v>3940.92</v>
      </c>
      <c r="E437" s="65">
        <v>4455.2700000000004</v>
      </c>
      <c r="F437" s="65">
        <f t="shared" si="113"/>
        <v>105.64020486555701</v>
      </c>
      <c r="G437" s="65">
        <f t="shared" si="102"/>
        <v>113.05152096464785</v>
      </c>
    </row>
    <row r="438" spans="1:7" ht="26.25" hidden="1" x14ac:dyDescent="0.25">
      <c r="A438" s="64" t="s">
        <v>484</v>
      </c>
      <c r="B438" s="64" t="s">
        <v>485</v>
      </c>
      <c r="C438" s="65">
        <f t="shared" si="116"/>
        <v>1306.47</v>
      </c>
      <c r="D438" s="65">
        <f>D439</f>
        <v>3940.92</v>
      </c>
      <c r="E438" s="65">
        <f t="shared" ref="E438" si="118">E439</f>
        <v>2079.77</v>
      </c>
      <c r="F438" s="65">
        <f t="shared" si="113"/>
        <v>159.19003115264795</v>
      </c>
      <c r="G438" s="65">
        <f t="shared" si="102"/>
        <v>52.773717812084485</v>
      </c>
    </row>
    <row r="439" spans="1:7" ht="26.25" hidden="1" x14ac:dyDescent="0.25">
      <c r="A439" s="64" t="s">
        <v>486</v>
      </c>
      <c r="B439" s="64" t="s">
        <v>487</v>
      </c>
      <c r="C439" s="65">
        <f t="shared" si="116"/>
        <v>1306.47</v>
      </c>
      <c r="D439" s="65">
        <f>D440</f>
        <v>3940.92</v>
      </c>
      <c r="E439" s="65">
        <f t="shared" ref="E439" si="119">E440</f>
        <v>2079.77</v>
      </c>
      <c r="F439" s="65">
        <f t="shared" si="113"/>
        <v>159.19003115264795</v>
      </c>
      <c r="G439" s="65">
        <f t="shared" si="102"/>
        <v>52.773717812084485</v>
      </c>
    </row>
    <row r="440" spans="1:7" ht="30" hidden="1" x14ac:dyDescent="0.25">
      <c r="A440" s="81" t="s">
        <v>488</v>
      </c>
      <c r="B440" s="81" t="s">
        <v>489</v>
      </c>
      <c r="C440" s="82">
        <v>1306.47</v>
      </c>
      <c r="D440" s="82">
        <v>3940.92</v>
      </c>
      <c r="E440" s="82">
        <v>2079.77</v>
      </c>
      <c r="F440" s="65">
        <f t="shared" si="113"/>
        <v>159.19003115264795</v>
      </c>
      <c r="G440" s="65">
        <f t="shared" si="102"/>
        <v>52.773717812084485</v>
      </c>
    </row>
    <row r="441" spans="1:7" x14ac:dyDescent="0.25">
      <c r="A441" s="79" t="s">
        <v>497</v>
      </c>
      <c r="B441" s="79"/>
      <c r="C441" s="80">
        <f t="shared" ref="C441:D445" si="120">C442</f>
        <v>601.08000000000004</v>
      </c>
      <c r="D441" s="80">
        <f t="shared" ref="D441:E441" si="121">D442</f>
        <v>877.54</v>
      </c>
      <c r="E441" s="80">
        <f t="shared" si="121"/>
        <v>363.21</v>
      </c>
      <c r="F441" s="65">
        <f t="shared" si="113"/>
        <v>60.426232780994205</v>
      </c>
      <c r="G441" s="65">
        <f t="shared" si="102"/>
        <v>41.389566287576635</v>
      </c>
    </row>
    <row r="442" spans="1:7" x14ac:dyDescent="0.25">
      <c r="A442" s="64" t="s">
        <v>169</v>
      </c>
      <c r="B442" s="64" t="s">
        <v>170</v>
      </c>
      <c r="C442" s="65">
        <f t="shared" si="120"/>
        <v>601.08000000000004</v>
      </c>
      <c r="D442" s="65">
        <f t="shared" si="120"/>
        <v>877.54</v>
      </c>
      <c r="E442" s="65">
        <f t="shared" ref="E442" si="122">E443</f>
        <v>363.21</v>
      </c>
      <c r="F442" s="65">
        <f t="shared" si="113"/>
        <v>60.426232780994205</v>
      </c>
      <c r="G442" s="65">
        <f t="shared" si="102"/>
        <v>41.389566287576635</v>
      </c>
    </row>
    <row r="443" spans="1:7" x14ac:dyDescent="0.25">
      <c r="A443" s="64" t="s">
        <v>391</v>
      </c>
      <c r="B443" s="64" t="s">
        <v>392</v>
      </c>
      <c r="C443" s="65">
        <v>601.08000000000004</v>
      </c>
      <c r="D443" s="65">
        <f t="shared" si="120"/>
        <v>877.54</v>
      </c>
      <c r="E443" s="65">
        <v>363.21</v>
      </c>
      <c r="F443" s="65">
        <f t="shared" si="113"/>
        <v>60.426232780994205</v>
      </c>
      <c r="G443" s="65">
        <f t="shared" si="102"/>
        <v>41.389566287576635</v>
      </c>
    </row>
    <row r="444" spans="1:7" hidden="1" x14ac:dyDescent="0.25">
      <c r="A444" s="64" t="s">
        <v>393</v>
      </c>
      <c r="B444" s="64" t="s">
        <v>394</v>
      </c>
      <c r="C444" s="65">
        <f t="shared" si="120"/>
        <v>299.69</v>
      </c>
      <c r="D444" s="65">
        <f t="shared" si="120"/>
        <v>877.54</v>
      </c>
      <c r="E444" s="65">
        <f t="shared" ref="E444" si="123">E445</f>
        <v>329.47</v>
      </c>
      <c r="F444" s="65">
        <f t="shared" si="113"/>
        <v>109.93693483266043</v>
      </c>
      <c r="G444" s="65">
        <f t="shared" si="102"/>
        <v>37.544727305877799</v>
      </c>
    </row>
    <row r="445" spans="1:7" ht="26.25" hidden="1" x14ac:dyDescent="0.25">
      <c r="A445" s="64" t="s">
        <v>395</v>
      </c>
      <c r="B445" s="64" t="s">
        <v>396</v>
      </c>
      <c r="C445" s="65">
        <f t="shared" si="120"/>
        <v>299.69</v>
      </c>
      <c r="D445" s="65">
        <f t="shared" si="120"/>
        <v>877.54</v>
      </c>
      <c r="E445" s="65">
        <f t="shared" ref="E445" si="124">E446</f>
        <v>329.47</v>
      </c>
      <c r="F445" s="65">
        <f t="shared" si="113"/>
        <v>109.93693483266043</v>
      </c>
      <c r="G445" s="65">
        <f t="shared" si="102"/>
        <v>37.544727305877799</v>
      </c>
    </row>
    <row r="446" spans="1:7" ht="30" hidden="1" x14ac:dyDescent="0.25">
      <c r="A446" s="81" t="s">
        <v>397</v>
      </c>
      <c r="B446" s="81" t="s">
        <v>398</v>
      </c>
      <c r="C446" s="82">
        <v>299.69</v>
      </c>
      <c r="D446" s="82">
        <v>877.54</v>
      </c>
      <c r="E446" s="82">
        <v>329.47</v>
      </c>
      <c r="F446" s="65">
        <f t="shared" si="113"/>
        <v>109.93693483266043</v>
      </c>
      <c r="G446" s="65">
        <f t="shared" si="102"/>
        <v>37.544727305877799</v>
      </c>
    </row>
    <row r="447" spans="1:7" x14ac:dyDescent="0.25">
      <c r="A447" s="85" t="s">
        <v>518</v>
      </c>
      <c r="B447" s="85"/>
      <c r="C447" s="86">
        <f t="shared" ref="C447:D449" si="125">C448</f>
        <v>1135.26</v>
      </c>
      <c r="D447" s="86">
        <f t="shared" si="125"/>
        <v>664</v>
      </c>
      <c r="E447" s="86">
        <f t="shared" ref="E447" si="126">E448</f>
        <v>1201.82</v>
      </c>
      <c r="F447" s="65">
        <f t="shared" si="113"/>
        <v>105.86297412046579</v>
      </c>
      <c r="G447" s="65">
        <f t="shared" si="102"/>
        <v>180.9969879518072</v>
      </c>
    </row>
    <row r="448" spans="1:7" x14ac:dyDescent="0.25">
      <c r="A448" s="77" t="s">
        <v>496</v>
      </c>
      <c r="B448" s="77"/>
      <c r="C448" s="78">
        <f t="shared" si="125"/>
        <v>1135.26</v>
      </c>
      <c r="D448" s="78">
        <f t="shared" si="125"/>
        <v>664</v>
      </c>
      <c r="E448" s="78">
        <f t="shared" ref="E448" si="127">E449</f>
        <v>1201.82</v>
      </c>
      <c r="F448" s="65">
        <f t="shared" si="113"/>
        <v>105.86297412046579</v>
      </c>
      <c r="G448" s="65">
        <f t="shared" si="102"/>
        <v>180.9969879518072</v>
      </c>
    </row>
    <row r="449" spans="1:7" x14ac:dyDescent="0.25">
      <c r="A449" s="79" t="s">
        <v>497</v>
      </c>
      <c r="B449" s="79"/>
      <c r="C449" s="80">
        <f t="shared" si="125"/>
        <v>1135.26</v>
      </c>
      <c r="D449" s="80">
        <f t="shared" si="125"/>
        <v>664</v>
      </c>
      <c r="E449" s="80">
        <f t="shared" ref="E449" si="128">E450</f>
        <v>1201.82</v>
      </c>
      <c r="F449" s="65">
        <f t="shared" si="113"/>
        <v>105.86297412046579</v>
      </c>
      <c r="G449" s="65">
        <f t="shared" si="102"/>
        <v>180.9969879518072</v>
      </c>
    </row>
    <row r="450" spans="1:7" x14ac:dyDescent="0.25">
      <c r="A450" s="127" t="s">
        <v>422</v>
      </c>
      <c r="B450" s="127" t="s">
        <v>423</v>
      </c>
      <c r="C450" s="118">
        <f>C454+C451</f>
        <v>1135.26</v>
      </c>
      <c r="D450" s="118">
        <f t="shared" ref="D450:E450" si="129">D454+D451</f>
        <v>664</v>
      </c>
      <c r="E450" s="118">
        <f t="shared" si="129"/>
        <v>1201.82</v>
      </c>
      <c r="F450" s="118">
        <f t="shared" si="113"/>
        <v>105.86297412046579</v>
      </c>
      <c r="G450" s="118">
        <f t="shared" si="102"/>
        <v>180.9969879518072</v>
      </c>
    </row>
    <row r="451" spans="1:7" x14ac:dyDescent="0.25">
      <c r="A451" s="128">
        <v>41</v>
      </c>
      <c r="B451" s="127" t="s">
        <v>425</v>
      </c>
      <c r="C451" s="118">
        <v>0</v>
      </c>
      <c r="D451" s="118">
        <f t="shared" ref="D451" si="130">D452</f>
        <v>0</v>
      </c>
      <c r="E451" s="118">
        <f>E452</f>
        <v>0</v>
      </c>
      <c r="F451" s="118">
        <v>0</v>
      </c>
      <c r="G451" s="118">
        <v>0</v>
      </c>
    </row>
    <row r="452" spans="1:7" hidden="1" x14ac:dyDescent="0.25">
      <c r="A452" s="128">
        <v>412</v>
      </c>
      <c r="B452" s="127" t="s">
        <v>425</v>
      </c>
      <c r="C452" s="118">
        <f>C453</f>
        <v>545</v>
      </c>
      <c r="D452" s="118">
        <f t="shared" ref="D452:E452" si="131">D453</f>
        <v>0</v>
      </c>
      <c r="E452" s="118">
        <f t="shared" si="131"/>
        <v>0</v>
      </c>
      <c r="F452" s="118">
        <f>E452/C452*100</f>
        <v>0</v>
      </c>
      <c r="G452" s="118">
        <v>0</v>
      </c>
    </row>
    <row r="453" spans="1:7" hidden="1" x14ac:dyDescent="0.25">
      <c r="A453" s="129">
        <v>41231</v>
      </c>
      <c r="B453" s="130" t="s">
        <v>425</v>
      </c>
      <c r="C453" s="131">
        <v>545</v>
      </c>
      <c r="D453" s="131">
        <v>0</v>
      </c>
      <c r="E453" s="131">
        <v>0</v>
      </c>
      <c r="F453" s="118">
        <f>E453/C453*100</f>
        <v>0</v>
      </c>
      <c r="G453" s="118">
        <v>0</v>
      </c>
    </row>
    <row r="454" spans="1:7" ht="15" customHeight="1" x14ac:dyDescent="0.25">
      <c r="A454" s="127" t="s">
        <v>426</v>
      </c>
      <c r="B454" s="127" t="s">
        <v>427</v>
      </c>
      <c r="C454" s="118">
        <v>1135.26</v>
      </c>
      <c r="D454" s="118">
        <f t="shared" ref="D454" si="132">D455+D458+D469</f>
        <v>664</v>
      </c>
      <c r="E454" s="118">
        <v>1201.82</v>
      </c>
      <c r="F454" s="118">
        <f>E454/C454*100</f>
        <v>105.86297412046579</v>
      </c>
      <c r="G454" s="118">
        <f>E454/D454*100</f>
        <v>180.9969879518072</v>
      </c>
    </row>
    <row r="455" spans="1:7" hidden="1" x14ac:dyDescent="0.25">
      <c r="A455" s="64" t="s">
        <v>428</v>
      </c>
      <c r="B455" s="64" t="s">
        <v>429</v>
      </c>
      <c r="C455" s="65">
        <f>C456</f>
        <v>0</v>
      </c>
      <c r="D455" s="65">
        <f>D456</f>
        <v>0</v>
      </c>
      <c r="E455" s="65">
        <f t="shared" ref="E455" si="133">E456</f>
        <v>0</v>
      </c>
      <c r="F455" s="65">
        <v>0</v>
      </c>
      <c r="G455" s="65">
        <v>0</v>
      </c>
    </row>
    <row r="456" spans="1:7" hidden="1" x14ac:dyDescent="0.25">
      <c r="A456" s="64" t="s">
        <v>430</v>
      </c>
      <c r="B456" s="64" t="s">
        <v>431</v>
      </c>
      <c r="C456" s="65">
        <f>C457</f>
        <v>0</v>
      </c>
      <c r="D456" s="65">
        <f>D457</f>
        <v>0</v>
      </c>
      <c r="E456" s="65">
        <f t="shared" ref="E456" si="134">E457</f>
        <v>0</v>
      </c>
      <c r="F456" s="65">
        <v>0</v>
      </c>
      <c r="G456" s="65">
        <v>0</v>
      </c>
    </row>
    <row r="457" spans="1:7" ht="30" hidden="1" x14ac:dyDescent="0.25">
      <c r="A457" s="81" t="s">
        <v>432</v>
      </c>
      <c r="B457" s="81" t="s">
        <v>433</v>
      </c>
      <c r="C457" s="82">
        <v>0</v>
      </c>
      <c r="D457" s="82">
        <v>0</v>
      </c>
      <c r="E457" s="82">
        <v>0</v>
      </c>
      <c r="F457" s="65">
        <v>0</v>
      </c>
      <c r="G457" s="65">
        <v>0</v>
      </c>
    </row>
    <row r="458" spans="1:7" hidden="1" x14ac:dyDescent="0.25">
      <c r="A458" s="64" t="s">
        <v>434</v>
      </c>
      <c r="B458" s="64" t="s">
        <v>435</v>
      </c>
      <c r="C458" s="65">
        <f>C459+C462+C464+C466</f>
        <v>37.799999999999997</v>
      </c>
      <c r="D458" s="65">
        <f>D459+D462+D464+D466</f>
        <v>0</v>
      </c>
      <c r="E458" s="65">
        <f t="shared" ref="E458" si="135">E459+E462+E464+E466</f>
        <v>0</v>
      </c>
      <c r="F458" s="65">
        <f>E458/C458*100</f>
        <v>0</v>
      </c>
      <c r="G458" s="65">
        <v>0</v>
      </c>
    </row>
    <row r="459" spans="1:7" hidden="1" x14ac:dyDescent="0.25">
      <c r="A459" s="64" t="s">
        <v>436</v>
      </c>
      <c r="B459" s="64" t="s">
        <v>437</v>
      </c>
      <c r="C459" s="87">
        <f>C460+C461</f>
        <v>37.799999999999997</v>
      </c>
      <c r="D459" s="87">
        <f>D460+D461</f>
        <v>0</v>
      </c>
      <c r="E459" s="87">
        <f t="shared" ref="E459" si="136">E460+E461</f>
        <v>0</v>
      </c>
      <c r="F459" s="65">
        <f>E459/C459*100</f>
        <v>0</v>
      </c>
      <c r="G459" s="65">
        <v>0</v>
      </c>
    </row>
    <row r="460" spans="1:7" hidden="1" x14ac:dyDescent="0.25">
      <c r="A460" s="81" t="s">
        <v>438</v>
      </c>
      <c r="B460" s="81" t="s">
        <v>439</v>
      </c>
      <c r="C460" s="82">
        <v>37.799999999999997</v>
      </c>
      <c r="D460" s="82">
        <v>0</v>
      </c>
      <c r="E460" s="82">
        <v>0</v>
      </c>
      <c r="F460" s="65">
        <f>E460/C460*100</f>
        <v>0</v>
      </c>
      <c r="G460" s="65">
        <v>0</v>
      </c>
    </row>
    <row r="461" spans="1:7" hidden="1" x14ac:dyDescent="0.25">
      <c r="A461" s="81" t="s">
        <v>440</v>
      </c>
      <c r="B461" s="81" t="s">
        <v>441</v>
      </c>
      <c r="C461" s="82">
        <v>0</v>
      </c>
      <c r="D461" s="82">
        <v>0</v>
      </c>
      <c r="E461" s="82">
        <v>0</v>
      </c>
      <c r="F461" s="65">
        <v>0</v>
      </c>
      <c r="G461" s="65">
        <v>0</v>
      </c>
    </row>
    <row r="462" spans="1:7" hidden="1" x14ac:dyDescent="0.25">
      <c r="A462" s="64" t="s">
        <v>442</v>
      </c>
      <c r="B462" s="64" t="s">
        <v>443</v>
      </c>
      <c r="C462" s="87">
        <f>C463</f>
        <v>0</v>
      </c>
      <c r="D462" s="87">
        <f>D463</f>
        <v>0</v>
      </c>
      <c r="E462" s="87">
        <f t="shared" ref="E462" si="137">E463</f>
        <v>0</v>
      </c>
      <c r="F462" s="65">
        <v>0</v>
      </c>
      <c r="G462" s="65">
        <v>0</v>
      </c>
    </row>
    <row r="463" spans="1:7" hidden="1" x14ac:dyDescent="0.25">
      <c r="A463" s="81" t="s">
        <v>444</v>
      </c>
      <c r="B463" s="81" t="s">
        <v>445</v>
      </c>
      <c r="C463" s="82">
        <v>0</v>
      </c>
      <c r="D463" s="82">
        <v>0</v>
      </c>
      <c r="E463" s="82">
        <v>0</v>
      </c>
      <c r="F463" s="65">
        <v>0</v>
      </c>
      <c r="G463" s="65">
        <v>0</v>
      </c>
    </row>
    <row r="464" spans="1:7" hidden="1" x14ac:dyDescent="0.25">
      <c r="A464" s="64" t="s">
        <v>450</v>
      </c>
      <c r="B464" s="64" t="s">
        <v>451</v>
      </c>
      <c r="C464" s="87">
        <f>C465</f>
        <v>0</v>
      </c>
      <c r="D464" s="87">
        <f>D465</f>
        <v>0</v>
      </c>
      <c r="E464" s="87">
        <f t="shared" ref="E464" si="138">E465</f>
        <v>0</v>
      </c>
      <c r="F464" s="65">
        <v>0</v>
      </c>
      <c r="G464" s="65">
        <v>0</v>
      </c>
    </row>
    <row r="465" spans="1:7" hidden="1" x14ac:dyDescent="0.25">
      <c r="A465" s="81" t="s">
        <v>454</v>
      </c>
      <c r="B465" s="81" t="s">
        <v>455</v>
      </c>
      <c r="C465" s="82">
        <v>0</v>
      </c>
      <c r="D465" s="82">
        <v>0</v>
      </c>
      <c r="E465" s="82">
        <v>0</v>
      </c>
      <c r="F465" s="65">
        <v>0</v>
      </c>
      <c r="G465" s="65">
        <v>0</v>
      </c>
    </row>
    <row r="466" spans="1:7" hidden="1" x14ac:dyDescent="0.25">
      <c r="A466" s="64" t="s">
        <v>456</v>
      </c>
      <c r="B466" s="64" t="s">
        <v>457</v>
      </c>
      <c r="C466" s="87">
        <f>C467+C468</f>
        <v>0</v>
      </c>
      <c r="D466" s="87">
        <f>D467+D468</f>
        <v>0</v>
      </c>
      <c r="E466" s="87">
        <f t="shared" ref="E466" si="139">E467+E468</f>
        <v>0</v>
      </c>
      <c r="F466" s="65">
        <v>0</v>
      </c>
      <c r="G466" s="65">
        <v>0</v>
      </c>
    </row>
    <row r="467" spans="1:7" hidden="1" x14ac:dyDescent="0.25">
      <c r="A467" s="81" t="s">
        <v>458</v>
      </c>
      <c r="B467" s="81" t="s">
        <v>459</v>
      </c>
      <c r="C467" s="82">
        <v>0</v>
      </c>
      <c r="D467" s="82">
        <v>0</v>
      </c>
      <c r="E467" s="82">
        <v>0</v>
      </c>
      <c r="F467" s="65">
        <v>0</v>
      </c>
      <c r="G467" s="65">
        <v>0</v>
      </c>
    </row>
    <row r="468" spans="1:7" hidden="1" x14ac:dyDescent="0.25">
      <c r="A468" s="81" t="s">
        <v>462</v>
      </c>
      <c r="B468" s="81" t="s">
        <v>463</v>
      </c>
      <c r="C468" s="82">
        <v>0</v>
      </c>
      <c r="D468" s="82">
        <v>0</v>
      </c>
      <c r="E468" s="82">
        <v>0</v>
      </c>
      <c r="F468" s="65">
        <v>0</v>
      </c>
      <c r="G468" s="65">
        <v>0</v>
      </c>
    </row>
    <row r="469" spans="1:7" hidden="1" x14ac:dyDescent="0.25">
      <c r="A469" s="64" t="s">
        <v>470</v>
      </c>
      <c r="B469" s="64" t="s">
        <v>471</v>
      </c>
      <c r="C469" s="65">
        <f>C470</f>
        <v>0</v>
      </c>
      <c r="D469" s="65">
        <f>D470</f>
        <v>664</v>
      </c>
      <c r="E469" s="65">
        <f t="shared" ref="E469" si="140">E470</f>
        <v>0</v>
      </c>
      <c r="F469" s="65">
        <v>0</v>
      </c>
      <c r="G469" s="65">
        <f>E469/D469*100</f>
        <v>0</v>
      </c>
    </row>
    <row r="470" spans="1:7" hidden="1" x14ac:dyDescent="0.25">
      <c r="A470" s="64" t="s">
        <v>472</v>
      </c>
      <c r="B470" s="64" t="s">
        <v>473</v>
      </c>
      <c r="C470" s="82">
        <f>C471</f>
        <v>0</v>
      </c>
      <c r="D470" s="82">
        <f>D471</f>
        <v>664</v>
      </c>
      <c r="E470" s="82">
        <f t="shared" ref="E470" si="141">E471</f>
        <v>0</v>
      </c>
      <c r="F470" s="65">
        <v>0</v>
      </c>
      <c r="G470" s="65">
        <f>E470/D470*100</f>
        <v>0</v>
      </c>
    </row>
    <row r="471" spans="1:7" hidden="1" x14ac:dyDescent="0.25">
      <c r="A471" s="81" t="s">
        <v>474</v>
      </c>
      <c r="B471" s="81" t="s">
        <v>473</v>
      </c>
      <c r="C471" s="82">
        <v>0</v>
      </c>
      <c r="D471" s="82">
        <v>664</v>
      </c>
      <c r="E471" s="82">
        <v>0</v>
      </c>
      <c r="F471" s="65">
        <v>0</v>
      </c>
      <c r="G471" s="65">
        <f>E471/D471*100</f>
        <v>0</v>
      </c>
    </row>
    <row r="472" spans="1:7" x14ac:dyDescent="0.25">
      <c r="A472" s="85" t="s">
        <v>519</v>
      </c>
      <c r="B472" s="85"/>
      <c r="C472" s="86">
        <f t="shared" ref="C472:D478" si="142">C473</f>
        <v>0</v>
      </c>
      <c r="D472" s="86">
        <f t="shared" si="142"/>
        <v>0</v>
      </c>
      <c r="E472" s="86">
        <f t="shared" ref="E472" si="143">E473</f>
        <v>0</v>
      </c>
      <c r="F472" s="65">
        <v>0</v>
      </c>
      <c r="G472" s="65">
        <v>0</v>
      </c>
    </row>
    <row r="473" spans="1:7" x14ac:dyDescent="0.25">
      <c r="A473" s="77" t="s">
        <v>496</v>
      </c>
      <c r="B473" s="77"/>
      <c r="C473" s="78">
        <f t="shared" si="142"/>
        <v>0</v>
      </c>
      <c r="D473" s="78">
        <f t="shared" si="142"/>
        <v>0</v>
      </c>
      <c r="E473" s="78">
        <f t="shared" ref="E473" si="144">E474</f>
        <v>0</v>
      </c>
      <c r="F473" s="65">
        <v>0</v>
      </c>
      <c r="G473" s="65">
        <v>0</v>
      </c>
    </row>
    <row r="474" spans="1:7" x14ac:dyDescent="0.25">
      <c r="A474" s="79" t="s">
        <v>497</v>
      </c>
      <c r="B474" s="79"/>
      <c r="C474" s="80">
        <f t="shared" si="142"/>
        <v>0</v>
      </c>
      <c r="D474" s="80">
        <f t="shared" si="142"/>
        <v>0</v>
      </c>
      <c r="E474" s="80">
        <f t="shared" ref="E474" si="145">E475</f>
        <v>0</v>
      </c>
      <c r="F474" s="65">
        <v>0</v>
      </c>
      <c r="G474" s="65">
        <v>0</v>
      </c>
    </row>
    <row r="475" spans="1:7" x14ac:dyDescent="0.25">
      <c r="A475" s="127" t="s">
        <v>422</v>
      </c>
      <c r="B475" s="127" t="s">
        <v>423</v>
      </c>
      <c r="C475" s="118">
        <f t="shared" si="142"/>
        <v>0</v>
      </c>
      <c r="D475" s="118">
        <f t="shared" si="142"/>
        <v>0</v>
      </c>
      <c r="E475" s="118">
        <f t="shared" ref="E475" si="146">E476</f>
        <v>0</v>
      </c>
      <c r="F475" s="118">
        <v>0</v>
      </c>
      <c r="G475" s="118">
        <v>0</v>
      </c>
    </row>
    <row r="476" spans="1:7" ht="17.25" customHeight="1" x14ac:dyDescent="0.25">
      <c r="A476" s="127" t="s">
        <v>426</v>
      </c>
      <c r="B476" s="127" t="s">
        <v>427</v>
      </c>
      <c r="C476" s="118">
        <v>0</v>
      </c>
      <c r="D476" s="118">
        <f>D477</f>
        <v>0</v>
      </c>
      <c r="E476" s="118">
        <f t="shared" ref="E476" si="147">E477</f>
        <v>0</v>
      </c>
      <c r="F476" s="118">
        <v>0</v>
      </c>
      <c r="G476" s="118">
        <v>0</v>
      </c>
    </row>
    <row r="477" spans="1:7" hidden="1" x14ac:dyDescent="0.25">
      <c r="A477" s="64" t="s">
        <v>428</v>
      </c>
      <c r="B477" s="64" t="s">
        <v>429</v>
      </c>
      <c r="C477" s="65">
        <f t="shared" si="142"/>
        <v>0</v>
      </c>
      <c r="D477" s="65">
        <f t="shared" si="142"/>
        <v>0</v>
      </c>
      <c r="E477" s="65">
        <f t="shared" ref="E477" si="148">E478</f>
        <v>0</v>
      </c>
      <c r="F477" s="65">
        <v>0</v>
      </c>
      <c r="G477" s="65">
        <v>0</v>
      </c>
    </row>
    <row r="478" spans="1:7" hidden="1" x14ac:dyDescent="0.25">
      <c r="A478" s="64" t="s">
        <v>430</v>
      </c>
      <c r="B478" s="64" t="s">
        <v>431</v>
      </c>
      <c r="C478" s="65">
        <f t="shared" si="142"/>
        <v>0</v>
      </c>
      <c r="D478" s="65">
        <f t="shared" si="142"/>
        <v>0</v>
      </c>
      <c r="E478" s="65">
        <f t="shared" ref="E478" si="149">E479</f>
        <v>0</v>
      </c>
      <c r="F478" s="65">
        <v>0</v>
      </c>
      <c r="G478" s="65">
        <v>0</v>
      </c>
    </row>
    <row r="479" spans="1:7" ht="30" hidden="1" x14ac:dyDescent="0.25">
      <c r="A479" s="81" t="s">
        <v>432</v>
      </c>
      <c r="B479" s="81" t="s">
        <v>433</v>
      </c>
      <c r="C479" s="82">
        <v>0</v>
      </c>
      <c r="D479" s="82">
        <v>0</v>
      </c>
      <c r="E479" s="82">
        <v>0</v>
      </c>
      <c r="F479" s="65">
        <v>0</v>
      </c>
      <c r="G479" s="65">
        <v>0</v>
      </c>
    </row>
    <row r="480" spans="1:7" x14ac:dyDescent="0.25">
      <c r="A480" s="85" t="s">
        <v>509</v>
      </c>
      <c r="B480" s="85"/>
      <c r="C480" s="86">
        <f t="shared" ref="C480:D486" si="150">C481</f>
        <v>0</v>
      </c>
      <c r="D480" s="86">
        <f t="shared" si="150"/>
        <v>0</v>
      </c>
      <c r="E480" s="86">
        <f t="shared" ref="E480" si="151">E481</f>
        <v>0</v>
      </c>
      <c r="F480" s="65">
        <v>0</v>
      </c>
      <c r="G480" s="65">
        <v>0</v>
      </c>
    </row>
    <row r="481" spans="1:7" x14ac:dyDescent="0.25">
      <c r="A481" s="77" t="s">
        <v>496</v>
      </c>
      <c r="B481" s="77"/>
      <c r="C481" s="78">
        <f t="shared" si="150"/>
        <v>0</v>
      </c>
      <c r="D481" s="78">
        <f t="shared" si="150"/>
        <v>0</v>
      </c>
      <c r="E481" s="78">
        <f t="shared" ref="E481" si="152">E482</f>
        <v>0</v>
      </c>
      <c r="F481" s="65">
        <v>0</v>
      </c>
      <c r="G481" s="65">
        <v>0</v>
      </c>
    </row>
    <row r="482" spans="1:7" x14ac:dyDescent="0.25">
      <c r="A482" s="79" t="s">
        <v>497</v>
      </c>
      <c r="B482" s="79"/>
      <c r="C482" s="80">
        <f t="shared" si="150"/>
        <v>0</v>
      </c>
      <c r="D482" s="80">
        <f t="shared" si="150"/>
        <v>0</v>
      </c>
      <c r="E482" s="80">
        <f t="shared" ref="E482" si="153">E483</f>
        <v>0</v>
      </c>
      <c r="F482" s="65">
        <v>0</v>
      </c>
      <c r="G482" s="65">
        <v>0</v>
      </c>
    </row>
    <row r="483" spans="1:7" x14ac:dyDescent="0.25">
      <c r="A483" s="127" t="s">
        <v>422</v>
      </c>
      <c r="B483" s="127" t="s">
        <v>423</v>
      </c>
      <c r="C483" s="118">
        <f t="shared" si="150"/>
        <v>0</v>
      </c>
      <c r="D483" s="118">
        <f t="shared" si="150"/>
        <v>0</v>
      </c>
      <c r="E483" s="118">
        <f t="shared" ref="E483" si="154">E484</f>
        <v>0</v>
      </c>
      <c r="F483" s="118">
        <v>0</v>
      </c>
      <c r="G483" s="118">
        <v>0</v>
      </c>
    </row>
    <row r="484" spans="1:7" ht="17.25" customHeight="1" x14ac:dyDescent="0.25">
      <c r="A484" s="127" t="s">
        <v>426</v>
      </c>
      <c r="B484" s="127" t="s">
        <v>427</v>
      </c>
      <c r="C484" s="118">
        <f t="shared" si="150"/>
        <v>0</v>
      </c>
      <c r="D484" s="118">
        <f t="shared" si="150"/>
        <v>0</v>
      </c>
      <c r="E484" s="118">
        <f t="shared" ref="E484" si="155">E485</f>
        <v>0</v>
      </c>
      <c r="F484" s="118">
        <v>0</v>
      </c>
      <c r="G484" s="118">
        <v>0</v>
      </c>
    </row>
    <row r="485" spans="1:7" hidden="1" x14ac:dyDescent="0.25">
      <c r="A485" s="64" t="s">
        <v>464</v>
      </c>
      <c r="B485" s="64" t="s">
        <v>465</v>
      </c>
      <c r="C485" s="65">
        <f t="shared" si="150"/>
        <v>0</v>
      </c>
      <c r="D485" s="65">
        <f t="shared" si="150"/>
        <v>0</v>
      </c>
      <c r="E485" s="65">
        <f t="shared" ref="E485" si="156">E486</f>
        <v>0</v>
      </c>
      <c r="F485" s="65">
        <v>0</v>
      </c>
      <c r="G485" s="65">
        <v>0</v>
      </c>
    </row>
    <row r="486" spans="1:7" hidden="1" x14ac:dyDescent="0.25">
      <c r="A486" s="64" t="s">
        <v>466</v>
      </c>
      <c r="B486" s="64" t="s">
        <v>467</v>
      </c>
      <c r="C486" s="65">
        <f t="shared" si="150"/>
        <v>0</v>
      </c>
      <c r="D486" s="65">
        <f t="shared" si="150"/>
        <v>0</v>
      </c>
      <c r="E486" s="65">
        <f t="shared" ref="E486" si="157">E487</f>
        <v>0</v>
      </c>
      <c r="F486" s="65">
        <v>0</v>
      </c>
      <c r="G486" s="65">
        <v>0</v>
      </c>
    </row>
    <row r="487" spans="1:7" hidden="1" x14ac:dyDescent="0.25">
      <c r="A487" s="81" t="s">
        <v>468</v>
      </c>
      <c r="B487" s="81" t="s">
        <v>469</v>
      </c>
      <c r="C487" s="82">
        <v>0</v>
      </c>
      <c r="D487" s="82">
        <v>0</v>
      </c>
      <c r="E487" s="82">
        <v>0</v>
      </c>
      <c r="F487" s="65">
        <v>0</v>
      </c>
      <c r="G487" s="65">
        <v>0</v>
      </c>
    </row>
    <row r="488" spans="1:7" x14ac:dyDescent="0.25">
      <c r="A488" s="83" t="s">
        <v>554</v>
      </c>
      <c r="B488" s="83"/>
      <c r="C488" s="84">
        <f>C489+C496+C501+C506</f>
        <v>0</v>
      </c>
      <c r="D488" s="84">
        <f t="shared" ref="D488:E488" si="158">D489+D496+D501+D506</f>
        <v>1470000</v>
      </c>
      <c r="E488" s="84">
        <f t="shared" si="158"/>
        <v>1698311.83</v>
      </c>
      <c r="F488" s="65">
        <v>0</v>
      </c>
      <c r="G488" s="65">
        <f>E488/D488*100</f>
        <v>115.53141700680271</v>
      </c>
    </row>
    <row r="489" spans="1:7" x14ac:dyDescent="0.25">
      <c r="A489" s="85" t="s">
        <v>499</v>
      </c>
      <c r="B489" s="85"/>
      <c r="C489" s="86">
        <f>C490</f>
        <v>0</v>
      </c>
      <c r="D489" s="86">
        <f t="shared" ref="D489:E489" si="159">D490</f>
        <v>146900</v>
      </c>
      <c r="E489" s="86">
        <f t="shared" si="159"/>
        <v>888691.67</v>
      </c>
      <c r="F489" s="65">
        <v>0</v>
      </c>
      <c r="G489" s="65">
        <f>E489/D489*100</f>
        <v>604.96369639210354</v>
      </c>
    </row>
    <row r="490" spans="1:7" x14ac:dyDescent="0.25">
      <c r="A490" s="77" t="s">
        <v>496</v>
      </c>
      <c r="B490" s="77"/>
      <c r="C490" s="78">
        <f>C491</f>
        <v>0</v>
      </c>
      <c r="D490" s="78">
        <f t="shared" ref="C490:E494" si="160">D491</f>
        <v>146900</v>
      </c>
      <c r="E490" s="78">
        <f t="shared" si="160"/>
        <v>888691.67</v>
      </c>
      <c r="F490" s="65">
        <v>0</v>
      </c>
      <c r="G490" s="65">
        <f>E490/D490*100</f>
        <v>604.96369639210354</v>
      </c>
    </row>
    <row r="491" spans="1:7" x14ac:dyDescent="0.25">
      <c r="A491" s="79" t="s">
        <v>497</v>
      </c>
      <c r="B491" s="79"/>
      <c r="C491" s="80">
        <f>C492+C494</f>
        <v>0</v>
      </c>
      <c r="D491" s="80">
        <f t="shared" ref="D491:E491" si="161">D492+D494</f>
        <v>146900</v>
      </c>
      <c r="E491" s="80">
        <f t="shared" si="161"/>
        <v>888691.67</v>
      </c>
      <c r="F491" s="65">
        <v>0</v>
      </c>
      <c r="G491" s="65">
        <f>E491/D491*100</f>
        <v>604.96369639210354</v>
      </c>
    </row>
    <row r="492" spans="1:7" x14ac:dyDescent="0.25">
      <c r="A492" s="64" t="s">
        <v>169</v>
      </c>
      <c r="B492" s="64" t="s">
        <v>170</v>
      </c>
      <c r="C492" s="65">
        <f t="shared" ref="C492:E492" si="162">C493</f>
        <v>0</v>
      </c>
      <c r="D492" s="65">
        <f t="shared" si="162"/>
        <v>0</v>
      </c>
      <c r="E492" s="65">
        <f t="shared" si="162"/>
        <v>0</v>
      </c>
      <c r="F492" s="65">
        <v>0</v>
      </c>
      <c r="G492" s="65">
        <v>0</v>
      </c>
    </row>
    <row r="493" spans="1:7" x14ac:dyDescent="0.25">
      <c r="A493" s="69">
        <v>32</v>
      </c>
      <c r="B493" s="64" t="s">
        <v>212</v>
      </c>
      <c r="C493" s="65">
        <v>0</v>
      </c>
      <c r="D493" s="65">
        <v>0</v>
      </c>
      <c r="E493" s="65">
        <v>0</v>
      </c>
      <c r="F493" s="65">
        <v>0</v>
      </c>
      <c r="G493" s="65">
        <v>0</v>
      </c>
    </row>
    <row r="494" spans="1:7" x14ac:dyDescent="0.25">
      <c r="A494" s="127" t="s">
        <v>422</v>
      </c>
      <c r="B494" s="127" t="s">
        <v>423</v>
      </c>
      <c r="C494" s="118">
        <f t="shared" si="160"/>
        <v>0</v>
      </c>
      <c r="D494" s="118">
        <f t="shared" si="160"/>
        <v>146900</v>
      </c>
      <c r="E494" s="118">
        <f t="shared" si="160"/>
        <v>888691.67</v>
      </c>
      <c r="F494" s="65">
        <v>0</v>
      </c>
      <c r="G494" s="65">
        <f t="shared" ref="G494:G511" si="163">E494/D494*100</f>
        <v>604.96369639210354</v>
      </c>
    </row>
    <row r="495" spans="1:7" x14ac:dyDescent="0.25">
      <c r="A495" s="135">
        <v>45</v>
      </c>
      <c r="B495" s="136" t="s">
        <v>535</v>
      </c>
      <c r="C495" s="134">
        <v>0</v>
      </c>
      <c r="D495" s="134">
        <v>146900</v>
      </c>
      <c r="E495" s="134">
        <v>888691.67</v>
      </c>
      <c r="F495" s="65">
        <v>0</v>
      </c>
      <c r="G495" s="65">
        <f t="shared" si="163"/>
        <v>604.96369639210354</v>
      </c>
    </row>
    <row r="496" spans="1:7" x14ac:dyDescent="0.25">
      <c r="A496" s="85" t="s">
        <v>518</v>
      </c>
      <c r="B496" s="85"/>
      <c r="C496" s="86">
        <f t="shared" ref="C496:E497" si="164">C497</f>
        <v>0</v>
      </c>
      <c r="D496" s="86">
        <f t="shared" si="164"/>
        <v>0</v>
      </c>
      <c r="E496" s="86">
        <f t="shared" si="164"/>
        <v>1678.37</v>
      </c>
      <c r="F496" s="65">
        <v>0</v>
      </c>
      <c r="G496" s="65">
        <v>0</v>
      </c>
    </row>
    <row r="497" spans="1:7" x14ac:dyDescent="0.25">
      <c r="A497" s="77" t="s">
        <v>496</v>
      </c>
      <c r="B497" s="77"/>
      <c r="C497" s="78">
        <f t="shared" si="164"/>
        <v>0</v>
      </c>
      <c r="D497" s="78">
        <f t="shared" si="164"/>
        <v>0</v>
      </c>
      <c r="E497" s="78">
        <f t="shared" si="164"/>
        <v>1678.37</v>
      </c>
      <c r="F497" s="65">
        <v>0</v>
      </c>
      <c r="G497" s="65">
        <v>0</v>
      </c>
    </row>
    <row r="498" spans="1:7" x14ac:dyDescent="0.25">
      <c r="A498" s="79" t="s">
        <v>497</v>
      </c>
      <c r="B498" s="79"/>
      <c r="C498" s="80">
        <f>C499</f>
        <v>0</v>
      </c>
      <c r="D498" s="80">
        <f>D499</f>
        <v>0</v>
      </c>
      <c r="E498" s="80">
        <f>E499</f>
        <v>1678.37</v>
      </c>
      <c r="F498" s="65">
        <v>0</v>
      </c>
      <c r="G498" s="65">
        <v>0</v>
      </c>
    </row>
    <row r="499" spans="1:7" x14ac:dyDescent="0.25">
      <c r="A499" s="127" t="s">
        <v>422</v>
      </c>
      <c r="B499" s="127" t="s">
        <v>423</v>
      </c>
      <c r="C499" s="118">
        <f t="shared" ref="C499:E499" si="165">C500</f>
        <v>0</v>
      </c>
      <c r="D499" s="118">
        <f t="shared" si="165"/>
        <v>0</v>
      </c>
      <c r="E499" s="118">
        <f t="shared" si="165"/>
        <v>1678.37</v>
      </c>
      <c r="F499" s="65">
        <v>0</v>
      </c>
      <c r="G499" s="65">
        <v>0</v>
      </c>
    </row>
    <row r="500" spans="1:7" x14ac:dyDescent="0.25">
      <c r="A500" s="128">
        <v>45</v>
      </c>
      <c r="B500" s="136" t="s">
        <v>535</v>
      </c>
      <c r="C500" s="118">
        <v>0</v>
      </c>
      <c r="D500" s="118">
        <v>0</v>
      </c>
      <c r="E500" s="118">
        <v>1678.37</v>
      </c>
      <c r="F500" s="65">
        <v>0</v>
      </c>
      <c r="G500" s="65">
        <v>0</v>
      </c>
    </row>
    <row r="501" spans="1:7" x14ac:dyDescent="0.25">
      <c r="A501" s="85" t="s">
        <v>517</v>
      </c>
      <c r="B501" s="85"/>
      <c r="C501" s="86">
        <f t="shared" ref="C501:E502" si="166">C502</f>
        <v>0</v>
      </c>
      <c r="D501" s="86">
        <f t="shared" si="166"/>
        <v>276900</v>
      </c>
      <c r="E501" s="86">
        <f t="shared" si="166"/>
        <v>0</v>
      </c>
      <c r="F501" s="65">
        <v>0</v>
      </c>
      <c r="G501" s="65">
        <v>0</v>
      </c>
    </row>
    <row r="502" spans="1:7" x14ac:dyDescent="0.25">
      <c r="A502" s="77" t="s">
        <v>496</v>
      </c>
      <c r="B502" s="77"/>
      <c r="C502" s="78">
        <f t="shared" si="166"/>
        <v>0</v>
      </c>
      <c r="D502" s="78">
        <f t="shared" si="166"/>
        <v>276900</v>
      </c>
      <c r="E502" s="78">
        <f t="shared" si="166"/>
        <v>0</v>
      </c>
      <c r="F502" s="65">
        <v>0</v>
      </c>
      <c r="G502" s="65">
        <v>0</v>
      </c>
    </row>
    <row r="503" spans="1:7" x14ac:dyDescent="0.25">
      <c r="A503" s="79" t="s">
        <v>497</v>
      </c>
      <c r="B503" s="79"/>
      <c r="C503" s="80">
        <f>C504</f>
        <v>0</v>
      </c>
      <c r="D503" s="80">
        <f>D504</f>
        <v>276900</v>
      </c>
      <c r="E503" s="80">
        <f>E504</f>
        <v>0</v>
      </c>
      <c r="F503" s="65">
        <v>0</v>
      </c>
      <c r="G503" s="65">
        <v>0</v>
      </c>
    </row>
    <row r="504" spans="1:7" x14ac:dyDescent="0.25">
      <c r="A504" s="127" t="s">
        <v>422</v>
      </c>
      <c r="B504" s="127" t="s">
        <v>423</v>
      </c>
      <c r="C504" s="118">
        <f t="shared" ref="C504:E504" si="167">C505</f>
        <v>0</v>
      </c>
      <c r="D504" s="118">
        <f t="shared" si="167"/>
        <v>276900</v>
      </c>
      <c r="E504" s="118">
        <f t="shared" si="167"/>
        <v>0</v>
      </c>
      <c r="F504" s="65">
        <v>0</v>
      </c>
      <c r="G504" s="65">
        <v>0</v>
      </c>
    </row>
    <row r="505" spans="1:7" x14ac:dyDescent="0.25">
      <c r="A505" s="128">
        <v>45</v>
      </c>
      <c r="B505" s="136" t="s">
        <v>535</v>
      </c>
      <c r="C505" s="118">
        <v>0</v>
      </c>
      <c r="D505" s="118">
        <v>276900</v>
      </c>
      <c r="E505" s="118">
        <v>0</v>
      </c>
      <c r="F505" s="65">
        <v>0</v>
      </c>
      <c r="G505" s="65">
        <v>0</v>
      </c>
    </row>
    <row r="506" spans="1:7" x14ac:dyDescent="0.25">
      <c r="A506" s="85" t="s">
        <v>516</v>
      </c>
      <c r="B506" s="85"/>
      <c r="C506" s="86">
        <f t="shared" ref="C506:E507" si="168">C507</f>
        <v>0</v>
      </c>
      <c r="D506" s="86">
        <f t="shared" si="168"/>
        <v>1046200</v>
      </c>
      <c r="E506" s="86">
        <f t="shared" si="168"/>
        <v>807941.79</v>
      </c>
      <c r="F506" s="65">
        <v>0</v>
      </c>
      <c r="G506" s="65">
        <f t="shared" si="163"/>
        <v>77.226322882814003</v>
      </c>
    </row>
    <row r="507" spans="1:7" x14ac:dyDescent="0.25">
      <c r="A507" s="77" t="s">
        <v>496</v>
      </c>
      <c r="B507" s="77"/>
      <c r="C507" s="78">
        <f t="shared" si="168"/>
        <v>0</v>
      </c>
      <c r="D507" s="78">
        <f t="shared" si="168"/>
        <v>1046200</v>
      </c>
      <c r="E507" s="78">
        <f t="shared" si="168"/>
        <v>807941.79</v>
      </c>
      <c r="F507" s="65">
        <v>0</v>
      </c>
      <c r="G507" s="65">
        <f t="shared" si="163"/>
        <v>77.226322882814003</v>
      </c>
    </row>
    <row r="508" spans="1:7" x14ac:dyDescent="0.25">
      <c r="A508" s="79" t="s">
        <v>497</v>
      </c>
      <c r="B508" s="79"/>
      <c r="C508" s="80">
        <f>C509</f>
        <v>0</v>
      </c>
      <c r="D508" s="80">
        <f>D509</f>
        <v>1046200</v>
      </c>
      <c r="E508" s="80">
        <f>E509</f>
        <v>807941.79</v>
      </c>
      <c r="F508" s="65">
        <v>0</v>
      </c>
      <c r="G508" s="65">
        <f t="shared" si="163"/>
        <v>77.226322882814003</v>
      </c>
    </row>
    <row r="509" spans="1:7" x14ac:dyDescent="0.25">
      <c r="A509" s="127" t="s">
        <v>422</v>
      </c>
      <c r="B509" s="127" t="s">
        <v>423</v>
      </c>
      <c r="C509" s="118">
        <f t="shared" ref="C509:E509" si="169">C510</f>
        <v>0</v>
      </c>
      <c r="D509" s="118">
        <f t="shared" si="169"/>
        <v>1046200</v>
      </c>
      <c r="E509" s="118">
        <f t="shared" si="169"/>
        <v>807941.79</v>
      </c>
      <c r="F509" s="65">
        <v>0</v>
      </c>
      <c r="G509" s="65">
        <f t="shared" si="163"/>
        <v>77.226322882814003</v>
      </c>
    </row>
    <row r="510" spans="1:7" x14ac:dyDescent="0.25">
      <c r="A510" s="128">
        <v>45</v>
      </c>
      <c r="B510" s="136" t="s">
        <v>535</v>
      </c>
      <c r="C510" s="118">
        <v>0</v>
      </c>
      <c r="D510" s="118">
        <v>1046200</v>
      </c>
      <c r="E510" s="118">
        <v>807941.79</v>
      </c>
      <c r="F510" s="65">
        <v>0</v>
      </c>
      <c r="G510" s="65">
        <f t="shared" si="163"/>
        <v>77.226322882814003</v>
      </c>
    </row>
    <row r="511" spans="1:7" x14ac:dyDescent="0.25">
      <c r="A511" s="83" t="s">
        <v>510</v>
      </c>
      <c r="B511" s="83"/>
      <c r="C511" s="84">
        <f>C512+C520</f>
        <v>6366.4000000000005</v>
      </c>
      <c r="D511" s="84">
        <f>D512+D520</f>
        <v>6400</v>
      </c>
      <c r="E511" s="84">
        <f t="shared" ref="E511" si="170">E512+E520</f>
        <v>6687.8</v>
      </c>
      <c r="F511" s="65">
        <f>E511/C511*100</f>
        <v>105.04837898969591</v>
      </c>
      <c r="G511" s="65">
        <f t="shared" si="163"/>
        <v>104.496875</v>
      </c>
    </row>
    <row r="512" spans="1:7" x14ac:dyDescent="0.25">
      <c r="A512" s="85" t="s">
        <v>518</v>
      </c>
      <c r="B512" s="85"/>
      <c r="C512" s="86">
        <f t="shared" ref="C512:D518" si="171">C513</f>
        <v>270.10000000000002</v>
      </c>
      <c r="D512" s="86">
        <f t="shared" si="171"/>
        <v>0</v>
      </c>
      <c r="E512" s="86">
        <f t="shared" ref="E512" si="172">E513</f>
        <v>0</v>
      </c>
      <c r="F512" s="65">
        <v>0</v>
      </c>
      <c r="G512" s="65">
        <v>0</v>
      </c>
    </row>
    <row r="513" spans="1:7" x14ac:dyDescent="0.25">
      <c r="A513" s="77" t="s">
        <v>496</v>
      </c>
      <c r="B513" s="77"/>
      <c r="C513" s="78">
        <f t="shared" si="171"/>
        <v>270.10000000000002</v>
      </c>
      <c r="D513" s="78">
        <f t="shared" si="171"/>
        <v>0</v>
      </c>
      <c r="E513" s="78">
        <f t="shared" ref="E513" si="173">E514</f>
        <v>0</v>
      </c>
      <c r="F513" s="65">
        <v>0</v>
      </c>
      <c r="G513" s="65">
        <v>0</v>
      </c>
    </row>
    <row r="514" spans="1:7" x14ac:dyDescent="0.25">
      <c r="A514" s="79" t="s">
        <v>497</v>
      </c>
      <c r="B514" s="79"/>
      <c r="C514" s="80">
        <f t="shared" si="171"/>
        <v>270.10000000000002</v>
      </c>
      <c r="D514" s="80">
        <f t="shared" si="171"/>
        <v>0</v>
      </c>
      <c r="E514" s="80">
        <f t="shared" ref="E514" si="174">E515</f>
        <v>0</v>
      </c>
      <c r="F514" s="65">
        <v>0</v>
      </c>
      <c r="G514" s="65">
        <v>0</v>
      </c>
    </row>
    <row r="515" spans="1:7" x14ac:dyDescent="0.25">
      <c r="A515" s="64" t="s">
        <v>169</v>
      </c>
      <c r="B515" s="64" t="s">
        <v>170</v>
      </c>
      <c r="C515" s="65">
        <f>C519</f>
        <v>270.10000000000002</v>
      </c>
      <c r="D515" s="65">
        <f t="shared" ref="D515:E515" si="175">D519</f>
        <v>0</v>
      </c>
      <c r="E515" s="65">
        <f t="shared" si="175"/>
        <v>0</v>
      </c>
      <c r="F515" s="65">
        <v>0</v>
      </c>
      <c r="G515" s="65">
        <v>0</v>
      </c>
    </row>
    <row r="516" spans="1:7" hidden="1" x14ac:dyDescent="0.25">
      <c r="A516" s="64" t="s">
        <v>211</v>
      </c>
      <c r="B516" s="64" t="s">
        <v>212</v>
      </c>
      <c r="C516" s="65">
        <v>270.10000000000002</v>
      </c>
      <c r="D516" s="65">
        <f t="shared" si="171"/>
        <v>0</v>
      </c>
      <c r="E516" s="65">
        <v>270.10000000000002</v>
      </c>
      <c r="F516" s="65">
        <v>0</v>
      </c>
      <c r="G516" s="65">
        <v>0</v>
      </c>
    </row>
    <row r="517" spans="1:7" hidden="1" x14ac:dyDescent="0.25">
      <c r="A517" s="64" t="s">
        <v>244</v>
      </c>
      <c r="B517" s="64" t="s">
        <v>245</v>
      </c>
      <c r="C517" s="65">
        <f t="shared" si="171"/>
        <v>270.10000000000002</v>
      </c>
      <c r="D517" s="65">
        <f t="shared" si="171"/>
        <v>0</v>
      </c>
      <c r="E517" s="65">
        <f t="shared" ref="E517" si="176">E518</f>
        <v>0</v>
      </c>
      <c r="F517" s="65">
        <v>0</v>
      </c>
      <c r="G517" s="65">
        <v>0</v>
      </c>
    </row>
    <row r="518" spans="1:7" hidden="1" x14ac:dyDescent="0.25">
      <c r="A518" s="64" t="s">
        <v>258</v>
      </c>
      <c r="B518" s="64" t="s">
        <v>259</v>
      </c>
      <c r="C518" s="65">
        <f t="shared" si="171"/>
        <v>270.10000000000002</v>
      </c>
      <c r="D518" s="65">
        <f t="shared" si="171"/>
        <v>0</v>
      </c>
      <c r="E518" s="65">
        <f t="shared" ref="E518" si="177">E519</f>
        <v>0</v>
      </c>
      <c r="F518" s="65">
        <v>0</v>
      </c>
      <c r="G518" s="65">
        <v>0</v>
      </c>
    </row>
    <row r="519" spans="1:7" x14ac:dyDescent="0.25">
      <c r="A519" s="107">
        <v>32</v>
      </c>
      <c r="B519" s="64" t="s">
        <v>212</v>
      </c>
      <c r="C519" s="82">
        <v>270.10000000000002</v>
      </c>
      <c r="D519" s="82">
        <v>0</v>
      </c>
      <c r="E519" s="82">
        <v>0</v>
      </c>
      <c r="F519" s="65">
        <v>0</v>
      </c>
      <c r="G519" s="65">
        <v>0</v>
      </c>
    </row>
    <row r="520" spans="1:7" x14ac:dyDescent="0.25">
      <c r="A520" s="85" t="s">
        <v>500</v>
      </c>
      <c r="B520" s="85"/>
      <c r="C520" s="86">
        <f t="shared" ref="C520:D526" si="178">C521</f>
        <v>6096.3</v>
      </c>
      <c r="D520" s="86">
        <f t="shared" si="178"/>
        <v>6400</v>
      </c>
      <c r="E520" s="86">
        <f t="shared" ref="E520" si="179">E521</f>
        <v>6687.8</v>
      </c>
      <c r="F520" s="65">
        <f t="shared" ref="F520:F527" si="180">E520/C520*100</f>
        <v>109.70260649902399</v>
      </c>
      <c r="G520" s="65">
        <f t="shared" ref="G520:G528" si="181">E520/D520*100</f>
        <v>104.496875</v>
      </c>
    </row>
    <row r="521" spans="1:7" x14ac:dyDescent="0.25">
      <c r="A521" s="77" t="s">
        <v>496</v>
      </c>
      <c r="B521" s="77"/>
      <c r="C521" s="78">
        <f t="shared" si="178"/>
        <v>6096.3</v>
      </c>
      <c r="D521" s="78">
        <f t="shared" si="178"/>
        <v>6400</v>
      </c>
      <c r="E521" s="78">
        <f>E522</f>
        <v>6687.8</v>
      </c>
      <c r="F521" s="65">
        <f t="shared" si="180"/>
        <v>109.70260649902399</v>
      </c>
      <c r="G521" s="65">
        <f t="shared" si="181"/>
        <v>104.496875</v>
      </c>
    </row>
    <row r="522" spans="1:7" x14ac:dyDescent="0.25">
      <c r="A522" s="79" t="s">
        <v>497</v>
      </c>
      <c r="B522" s="79"/>
      <c r="C522" s="80">
        <f t="shared" si="178"/>
        <v>6096.3</v>
      </c>
      <c r="D522" s="80">
        <f t="shared" si="178"/>
        <v>6400</v>
      </c>
      <c r="E522" s="80">
        <f>E523</f>
        <v>6687.8</v>
      </c>
      <c r="F522" s="65">
        <f t="shared" si="180"/>
        <v>109.70260649902399</v>
      </c>
      <c r="G522" s="65">
        <f t="shared" si="181"/>
        <v>104.496875</v>
      </c>
    </row>
    <row r="523" spans="1:7" x14ac:dyDescent="0.25">
      <c r="A523" s="64" t="s">
        <v>169</v>
      </c>
      <c r="B523" s="64" t="s">
        <v>170</v>
      </c>
      <c r="C523" s="65">
        <f>C527</f>
        <v>6096.3</v>
      </c>
      <c r="D523" s="65">
        <f t="shared" ref="D523:E523" si="182">D527</f>
        <v>6400</v>
      </c>
      <c r="E523" s="65">
        <f t="shared" si="182"/>
        <v>6687.8</v>
      </c>
      <c r="F523" s="65">
        <f t="shared" si="180"/>
        <v>109.70260649902399</v>
      </c>
      <c r="G523" s="65">
        <f t="shared" si="181"/>
        <v>104.496875</v>
      </c>
    </row>
    <row r="524" spans="1:7" hidden="1" x14ac:dyDescent="0.25">
      <c r="A524" s="64" t="s">
        <v>211</v>
      </c>
      <c r="B524" s="64" t="s">
        <v>212</v>
      </c>
      <c r="C524" s="65">
        <v>6096.3</v>
      </c>
      <c r="D524" s="65">
        <f t="shared" si="178"/>
        <v>6400</v>
      </c>
      <c r="E524" s="65">
        <v>6096.3</v>
      </c>
      <c r="F524" s="65">
        <f t="shared" si="180"/>
        <v>100</v>
      </c>
      <c r="G524" s="65">
        <f t="shared" si="181"/>
        <v>95.254687500000003</v>
      </c>
    </row>
    <row r="525" spans="1:7" hidden="1" x14ac:dyDescent="0.25">
      <c r="A525" s="64" t="s">
        <v>244</v>
      </c>
      <c r="B525" s="64" t="s">
        <v>245</v>
      </c>
      <c r="C525" s="65">
        <f t="shared" si="178"/>
        <v>6096.3</v>
      </c>
      <c r="D525" s="65">
        <f t="shared" si="178"/>
        <v>6400</v>
      </c>
      <c r="E525" s="65">
        <f t="shared" ref="E525" si="183">E526</f>
        <v>6687.8</v>
      </c>
      <c r="F525" s="65">
        <f t="shared" si="180"/>
        <v>109.70260649902399</v>
      </c>
      <c r="G525" s="65">
        <f t="shared" si="181"/>
        <v>104.496875</v>
      </c>
    </row>
    <row r="526" spans="1:7" hidden="1" x14ac:dyDescent="0.25">
      <c r="A526" s="64" t="s">
        <v>258</v>
      </c>
      <c r="B526" s="64" t="s">
        <v>259</v>
      </c>
      <c r="C526" s="65">
        <f t="shared" si="178"/>
        <v>6096.3</v>
      </c>
      <c r="D526" s="65">
        <f t="shared" si="178"/>
        <v>6400</v>
      </c>
      <c r="E526" s="65">
        <f t="shared" ref="E526" si="184">E527</f>
        <v>6687.8</v>
      </c>
      <c r="F526" s="65">
        <f t="shared" si="180"/>
        <v>109.70260649902399</v>
      </c>
      <c r="G526" s="65">
        <f t="shared" si="181"/>
        <v>104.496875</v>
      </c>
    </row>
    <row r="527" spans="1:7" x14ac:dyDescent="0.25">
      <c r="A527" s="107">
        <v>32</v>
      </c>
      <c r="B527" s="64" t="s">
        <v>212</v>
      </c>
      <c r="C527" s="82">
        <v>6096.3</v>
      </c>
      <c r="D527" s="82">
        <v>6400</v>
      </c>
      <c r="E527" s="82">
        <v>6687.8</v>
      </c>
      <c r="F527" s="65">
        <f t="shared" si="180"/>
        <v>109.70260649902399</v>
      </c>
      <c r="G527" s="65">
        <f t="shared" si="181"/>
        <v>104.496875</v>
      </c>
    </row>
    <row r="528" spans="1:7" x14ac:dyDescent="0.25">
      <c r="A528" s="83" t="s">
        <v>511</v>
      </c>
      <c r="B528" s="83"/>
      <c r="C528" s="84">
        <f>C529+C556</f>
        <v>24949.06</v>
      </c>
      <c r="D528" s="84">
        <f>D529+D556</f>
        <v>15000</v>
      </c>
      <c r="E528" s="84">
        <f>E529+E556</f>
        <v>0</v>
      </c>
      <c r="F528" s="65">
        <v>0</v>
      </c>
      <c r="G528" s="65">
        <f t="shared" si="181"/>
        <v>0</v>
      </c>
    </row>
    <row r="529" spans="1:7" x14ac:dyDescent="0.25">
      <c r="A529" s="85" t="s">
        <v>518</v>
      </c>
      <c r="B529" s="85"/>
      <c r="C529" s="86">
        <f t="shared" ref="C529:D534" si="185">C530</f>
        <v>0</v>
      </c>
      <c r="D529" s="86">
        <f t="shared" si="185"/>
        <v>0</v>
      </c>
      <c r="E529" s="86">
        <f t="shared" ref="E529" si="186">E530</f>
        <v>0</v>
      </c>
      <c r="F529" s="65">
        <v>0</v>
      </c>
      <c r="G529" s="65">
        <v>0</v>
      </c>
    </row>
    <row r="530" spans="1:7" x14ac:dyDescent="0.25">
      <c r="A530" s="77" t="s">
        <v>496</v>
      </c>
      <c r="B530" s="77"/>
      <c r="C530" s="78">
        <f t="shared" si="185"/>
        <v>0</v>
      </c>
      <c r="D530" s="78">
        <f t="shared" si="185"/>
        <v>0</v>
      </c>
      <c r="E530" s="78">
        <f t="shared" ref="E530" si="187">E531</f>
        <v>0</v>
      </c>
      <c r="F530" s="65">
        <v>0</v>
      </c>
      <c r="G530" s="65">
        <v>0</v>
      </c>
    </row>
    <row r="531" spans="1:7" x14ac:dyDescent="0.25">
      <c r="A531" s="79" t="s">
        <v>497</v>
      </c>
      <c r="B531" s="79"/>
      <c r="C531" s="80">
        <f t="shared" si="185"/>
        <v>0</v>
      </c>
      <c r="D531" s="80">
        <f t="shared" si="185"/>
        <v>0</v>
      </c>
      <c r="E531" s="80">
        <f t="shared" ref="E531" si="188">E532</f>
        <v>0</v>
      </c>
      <c r="F531" s="65">
        <v>0</v>
      </c>
      <c r="G531" s="65">
        <v>0</v>
      </c>
    </row>
    <row r="532" spans="1:7" x14ac:dyDescent="0.25">
      <c r="A532" s="64" t="s">
        <v>169</v>
      </c>
      <c r="B532" s="64" t="s">
        <v>170</v>
      </c>
      <c r="C532" s="65">
        <f t="shared" si="185"/>
        <v>0</v>
      </c>
      <c r="D532" s="65">
        <f t="shared" si="185"/>
        <v>0</v>
      </c>
      <c r="E532" s="65">
        <f t="shared" ref="E532" si="189">E533</f>
        <v>0</v>
      </c>
      <c r="F532" s="65">
        <v>0</v>
      </c>
      <c r="G532" s="65">
        <v>0</v>
      </c>
    </row>
    <row r="533" spans="1:7" hidden="1" x14ac:dyDescent="0.25">
      <c r="A533" s="64" t="s">
        <v>211</v>
      </c>
      <c r="B533" s="64" t="s">
        <v>212</v>
      </c>
      <c r="C533" s="65">
        <f>C534+C539+C546</f>
        <v>0</v>
      </c>
      <c r="D533" s="65">
        <f t="shared" ref="D533" si="190">D534+D539+D546</f>
        <v>0</v>
      </c>
      <c r="E533" s="65">
        <v>0</v>
      </c>
      <c r="F533" s="65">
        <v>0</v>
      </c>
      <c r="G533" s="65">
        <v>0</v>
      </c>
    </row>
    <row r="534" spans="1:7" hidden="1" x14ac:dyDescent="0.25">
      <c r="A534" s="64" t="s">
        <v>213</v>
      </c>
      <c r="B534" s="64" t="s">
        <v>214</v>
      </c>
      <c r="C534" s="65">
        <f t="shared" si="185"/>
        <v>0</v>
      </c>
      <c r="D534" s="65">
        <f t="shared" si="185"/>
        <v>0</v>
      </c>
      <c r="E534" s="65">
        <f t="shared" ref="E534" si="191">E535</f>
        <v>17955</v>
      </c>
      <c r="F534" s="65">
        <v>0</v>
      </c>
      <c r="G534" s="65">
        <v>0</v>
      </c>
    </row>
    <row r="535" spans="1:7" ht="17.25" hidden="1" customHeight="1" x14ac:dyDescent="0.25">
      <c r="A535" s="64" t="s">
        <v>215</v>
      </c>
      <c r="B535" s="64" t="s">
        <v>216</v>
      </c>
      <c r="C535" s="65">
        <f>C536+C537</f>
        <v>0</v>
      </c>
      <c r="D535" s="65">
        <f>D536+D537</f>
        <v>0</v>
      </c>
      <c r="E535" s="65">
        <f>E536+E537+E538</f>
        <v>17955</v>
      </c>
      <c r="F535" s="65">
        <v>0</v>
      </c>
      <c r="G535" s="65">
        <v>0</v>
      </c>
    </row>
    <row r="536" spans="1:7" hidden="1" x14ac:dyDescent="0.25">
      <c r="A536" s="81" t="s">
        <v>223</v>
      </c>
      <c r="B536" s="81" t="s">
        <v>224</v>
      </c>
      <c r="C536" s="82">
        <v>0</v>
      </c>
      <c r="D536" s="82">
        <v>0</v>
      </c>
      <c r="E536" s="82">
        <v>0</v>
      </c>
      <c r="F536" s="65">
        <v>0</v>
      </c>
      <c r="G536" s="65">
        <v>0</v>
      </c>
    </row>
    <row r="537" spans="1:7" hidden="1" x14ac:dyDescent="0.25">
      <c r="A537" s="81" t="s">
        <v>227</v>
      </c>
      <c r="B537" s="81" t="s">
        <v>228</v>
      </c>
      <c r="C537" s="82">
        <v>0</v>
      </c>
      <c r="D537" s="82">
        <v>0</v>
      </c>
      <c r="E537" s="82">
        <v>0</v>
      </c>
      <c r="F537" s="65">
        <v>0</v>
      </c>
      <c r="G537" s="65">
        <v>0</v>
      </c>
    </row>
    <row r="538" spans="1:7" hidden="1" x14ac:dyDescent="0.25">
      <c r="A538" s="88">
        <v>32119</v>
      </c>
      <c r="B538" s="81" t="s">
        <v>231</v>
      </c>
      <c r="C538" s="82">
        <v>0</v>
      </c>
      <c r="D538" s="82">
        <v>0</v>
      </c>
      <c r="E538" s="82">
        <v>17955</v>
      </c>
      <c r="F538" s="65">
        <v>0</v>
      </c>
      <c r="G538" s="65">
        <v>0</v>
      </c>
    </row>
    <row r="539" spans="1:7" hidden="1" x14ac:dyDescent="0.25">
      <c r="A539" s="64" t="s">
        <v>244</v>
      </c>
      <c r="B539" s="64" t="s">
        <v>245</v>
      </c>
      <c r="C539" s="82">
        <f>C540</f>
        <v>0</v>
      </c>
      <c r="D539" s="82">
        <f t="shared" ref="D539:E540" si="192">D540</f>
        <v>0</v>
      </c>
      <c r="E539" s="82">
        <f>E540+E542+E544</f>
        <v>787.93</v>
      </c>
      <c r="F539" s="65">
        <v>0</v>
      </c>
      <c r="G539" s="65">
        <v>0</v>
      </c>
    </row>
    <row r="540" spans="1:7" hidden="1" x14ac:dyDescent="0.25">
      <c r="A540" s="69">
        <v>3221</v>
      </c>
      <c r="B540" s="64" t="s">
        <v>543</v>
      </c>
      <c r="C540" s="82">
        <f>C541</f>
        <v>0</v>
      </c>
      <c r="D540" s="82">
        <f t="shared" si="192"/>
        <v>0</v>
      </c>
      <c r="E540" s="82">
        <f t="shared" si="192"/>
        <v>374</v>
      </c>
      <c r="F540" s="65">
        <v>0</v>
      </c>
      <c r="G540" s="65">
        <v>0</v>
      </c>
    </row>
    <row r="541" spans="1:7" hidden="1" x14ac:dyDescent="0.25">
      <c r="A541" s="88">
        <v>32212</v>
      </c>
      <c r="B541" s="81" t="s">
        <v>251</v>
      </c>
      <c r="C541" s="82">
        <v>0</v>
      </c>
      <c r="D541" s="82">
        <v>0</v>
      </c>
      <c r="E541" s="82">
        <v>374</v>
      </c>
      <c r="F541" s="65">
        <v>0</v>
      </c>
      <c r="G541" s="65">
        <v>0</v>
      </c>
    </row>
    <row r="542" spans="1:7" hidden="1" x14ac:dyDescent="0.25">
      <c r="A542" s="107">
        <v>3222</v>
      </c>
      <c r="B542" s="64" t="s">
        <v>259</v>
      </c>
      <c r="C542" s="82">
        <f>C543</f>
        <v>0</v>
      </c>
      <c r="D542" s="82">
        <f t="shared" ref="D542:E542" si="193">D543</f>
        <v>0</v>
      </c>
      <c r="E542" s="82">
        <f t="shared" si="193"/>
        <v>299.77</v>
      </c>
      <c r="F542" s="65">
        <v>0</v>
      </c>
      <c r="G542" s="65">
        <v>0</v>
      </c>
    </row>
    <row r="543" spans="1:7" ht="19.5" hidden="1" customHeight="1" x14ac:dyDescent="0.25">
      <c r="A543" s="88">
        <v>32224</v>
      </c>
      <c r="B543" s="81" t="s">
        <v>261</v>
      </c>
      <c r="C543" s="82">
        <v>0</v>
      </c>
      <c r="D543" s="82">
        <v>0</v>
      </c>
      <c r="E543" s="82">
        <v>299.77</v>
      </c>
      <c r="F543" s="65">
        <v>0</v>
      </c>
      <c r="G543" s="65">
        <v>0</v>
      </c>
    </row>
    <row r="544" spans="1:7" ht="26.25" hidden="1" x14ac:dyDescent="0.25">
      <c r="A544" s="107">
        <v>3224</v>
      </c>
      <c r="B544" s="64" t="s">
        <v>271</v>
      </c>
      <c r="C544" s="82">
        <f>C545</f>
        <v>0</v>
      </c>
      <c r="D544" s="82">
        <f t="shared" ref="D544:E544" si="194">D545</f>
        <v>0</v>
      </c>
      <c r="E544" s="82">
        <f t="shared" si="194"/>
        <v>114.16</v>
      </c>
      <c r="F544" s="65">
        <v>0</v>
      </c>
      <c r="G544" s="65">
        <v>0</v>
      </c>
    </row>
    <row r="545" spans="1:7" ht="30" hidden="1" x14ac:dyDescent="0.25">
      <c r="A545" s="88">
        <v>32242</v>
      </c>
      <c r="B545" s="81" t="s">
        <v>275</v>
      </c>
      <c r="C545" s="82">
        <v>0</v>
      </c>
      <c r="D545" s="82">
        <v>0</v>
      </c>
      <c r="E545" s="82">
        <v>114.16</v>
      </c>
      <c r="F545" s="65">
        <v>0</v>
      </c>
      <c r="G545" s="65">
        <v>0</v>
      </c>
    </row>
    <row r="546" spans="1:7" hidden="1" x14ac:dyDescent="0.25">
      <c r="A546" s="64" t="s">
        <v>285</v>
      </c>
      <c r="B546" s="64" t="s">
        <v>286</v>
      </c>
      <c r="C546" s="82">
        <f>C547+C549</f>
        <v>0</v>
      </c>
      <c r="D546" s="82">
        <f t="shared" ref="D546" si="195">D547+D549</f>
        <v>0</v>
      </c>
      <c r="E546" s="82">
        <f>E547+E549</f>
        <v>1175</v>
      </c>
      <c r="F546" s="65">
        <v>0</v>
      </c>
      <c r="G546" s="65">
        <v>0</v>
      </c>
    </row>
    <row r="547" spans="1:7" hidden="1" x14ac:dyDescent="0.25">
      <c r="A547" s="64" t="s">
        <v>287</v>
      </c>
      <c r="B547" s="64" t="s">
        <v>288</v>
      </c>
      <c r="C547" s="82">
        <f>C548</f>
        <v>0</v>
      </c>
      <c r="D547" s="82">
        <f t="shared" ref="D547:E547" si="196">D548</f>
        <v>0</v>
      </c>
      <c r="E547" s="82">
        <f t="shared" si="196"/>
        <v>900</v>
      </c>
      <c r="F547" s="65">
        <v>0</v>
      </c>
      <c r="G547" s="65">
        <v>0</v>
      </c>
    </row>
    <row r="548" spans="1:7" hidden="1" x14ac:dyDescent="0.25">
      <c r="A548" s="81" t="s">
        <v>295</v>
      </c>
      <c r="B548" s="81" t="s">
        <v>296</v>
      </c>
      <c r="C548" s="82">
        <v>0</v>
      </c>
      <c r="D548" s="82">
        <v>0</v>
      </c>
      <c r="E548" s="82">
        <v>900</v>
      </c>
      <c r="F548" s="65">
        <v>0</v>
      </c>
      <c r="G548" s="65">
        <v>0</v>
      </c>
    </row>
    <row r="549" spans="1:7" hidden="1" x14ac:dyDescent="0.25">
      <c r="A549" s="88">
        <v>3232</v>
      </c>
      <c r="B549" s="81" t="s">
        <v>544</v>
      </c>
      <c r="C549" s="82">
        <f>C550</f>
        <v>0</v>
      </c>
      <c r="D549" s="82">
        <f t="shared" ref="D549:E549" si="197">D550</f>
        <v>0</v>
      </c>
      <c r="E549" s="82">
        <f t="shared" si="197"/>
        <v>275</v>
      </c>
      <c r="F549" s="65">
        <v>0</v>
      </c>
      <c r="G549" s="65">
        <v>0</v>
      </c>
    </row>
    <row r="550" spans="1:7" hidden="1" x14ac:dyDescent="0.25">
      <c r="A550" s="88">
        <v>32322</v>
      </c>
      <c r="B550" s="81" t="s">
        <v>544</v>
      </c>
      <c r="C550" s="82">
        <v>0</v>
      </c>
      <c r="D550" s="82">
        <v>0</v>
      </c>
      <c r="E550" s="82">
        <v>275</v>
      </c>
      <c r="F550" s="65">
        <v>0</v>
      </c>
      <c r="G550" s="65">
        <v>0</v>
      </c>
    </row>
    <row r="551" spans="1:7" hidden="1" x14ac:dyDescent="0.25">
      <c r="A551" s="64" t="s">
        <v>358</v>
      </c>
      <c r="B551" s="64" t="s">
        <v>359</v>
      </c>
      <c r="C551" s="82">
        <f>C552+C554</f>
        <v>0</v>
      </c>
      <c r="D551" s="82">
        <f t="shared" ref="D551:E551" si="198">D552+D554</f>
        <v>0</v>
      </c>
      <c r="E551" s="82">
        <f t="shared" si="198"/>
        <v>0</v>
      </c>
      <c r="F551" s="65">
        <v>0</v>
      </c>
      <c r="G551" s="65">
        <v>0</v>
      </c>
    </row>
    <row r="552" spans="1:7" hidden="1" x14ac:dyDescent="0.25">
      <c r="A552" s="64" t="s">
        <v>360</v>
      </c>
      <c r="B552" s="64" t="s">
        <v>361</v>
      </c>
      <c r="C552" s="82">
        <f>C553</f>
        <v>0</v>
      </c>
      <c r="D552" s="82">
        <f t="shared" ref="D552:E552" si="199">D553</f>
        <v>0</v>
      </c>
      <c r="E552" s="82">
        <f t="shared" si="199"/>
        <v>0</v>
      </c>
      <c r="F552" s="65">
        <v>0</v>
      </c>
      <c r="G552" s="65">
        <v>0</v>
      </c>
    </row>
    <row r="553" spans="1:7" hidden="1" x14ac:dyDescent="0.25">
      <c r="A553" s="88">
        <v>32923</v>
      </c>
      <c r="B553" s="81" t="s">
        <v>367</v>
      </c>
      <c r="C553" s="82">
        <v>0</v>
      </c>
      <c r="D553" s="82">
        <v>0</v>
      </c>
      <c r="E553" s="82">
        <v>0</v>
      </c>
      <c r="F553" s="65">
        <v>0</v>
      </c>
      <c r="G553" s="65">
        <v>0</v>
      </c>
    </row>
    <row r="554" spans="1:7" hidden="1" x14ac:dyDescent="0.25">
      <c r="A554" s="88">
        <v>3299</v>
      </c>
      <c r="B554" s="81" t="s">
        <v>359</v>
      </c>
      <c r="C554" s="82">
        <f>C555</f>
        <v>0</v>
      </c>
      <c r="D554" s="82">
        <f t="shared" ref="D554:E554" si="200">D555</f>
        <v>0</v>
      </c>
      <c r="E554" s="82">
        <f t="shared" si="200"/>
        <v>0</v>
      </c>
      <c r="F554" s="65">
        <v>0</v>
      </c>
      <c r="G554" s="65">
        <v>0</v>
      </c>
    </row>
    <row r="555" spans="1:7" x14ac:dyDescent="0.25">
      <c r="A555" s="107">
        <v>32</v>
      </c>
      <c r="B555" s="64" t="s">
        <v>212</v>
      </c>
      <c r="C555" s="82">
        <v>0</v>
      </c>
      <c r="D555" s="82">
        <v>0</v>
      </c>
      <c r="E555" s="82">
        <v>0</v>
      </c>
      <c r="F555" s="65">
        <v>0</v>
      </c>
      <c r="G555" s="65">
        <v>0</v>
      </c>
    </row>
    <row r="556" spans="1:7" x14ac:dyDescent="0.25">
      <c r="A556" s="85" t="s">
        <v>516</v>
      </c>
      <c r="B556" s="85"/>
      <c r="C556" s="86">
        <f t="shared" ref="C556:D557" si="201">C557</f>
        <v>24949.06</v>
      </c>
      <c r="D556" s="86">
        <f t="shared" si="201"/>
        <v>15000</v>
      </c>
      <c r="E556" s="86">
        <f>E557</f>
        <v>0</v>
      </c>
      <c r="F556" s="65">
        <v>0</v>
      </c>
      <c r="G556" s="65">
        <f t="shared" ref="G556:G562" si="202">E556/D556*100</f>
        <v>0</v>
      </c>
    </row>
    <row r="557" spans="1:7" x14ac:dyDescent="0.25">
      <c r="A557" s="77" t="s">
        <v>496</v>
      </c>
      <c r="B557" s="77"/>
      <c r="C557" s="78">
        <f t="shared" si="201"/>
        <v>24949.06</v>
      </c>
      <c r="D557" s="78">
        <f t="shared" si="201"/>
        <v>15000</v>
      </c>
      <c r="E557" s="78">
        <f t="shared" ref="E557" si="203">E558</f>
        <v>0</v>
      </c>
      <c r="F557" s="65">
        <v>0</v>
      </c>
      <c r="G557" s="65">
        <f t="shared" si="202"/>
        <v>0</v>
      </c>
    </row>
    <row r="558" spans="1:7" x14ac:dyDescent="0.25">
      <c r="A558" s="79" t="s">
        <v>497</v>
      </c>
      <c r="B558" s="79"/>
      <c r="C558" s="80">
        <f>C559+C569</f>
        <v>24949.06</v>
      </c>
      <c r="D558" s="80">
        <f>D559+D569</f>
        <v>15000</v>
      </c>
      <c r="E558" s="80">
        <f>E559+E569</f>
        <v>0</v>
      </c>
      <c r="F558" s="65">
        <v>0</v>
      </c>
      <c r="G558" s="65">
        <f t="shared" si="202"/>
        <v>0</v>
      </c>
    </row>
    <row r="559" spans="1:7" x14ac:dyDescent="0.25">
      <c r="A559" s="64" t="s">
        <v>169</v>
      </c>
      <c r="B559" s="64" t="s">
        <v>170</v>
      </c>
      <c r="C559" s="65">
        <f>C568</f>
        <v>24949.06</v>
      </c>
      <c r="D559" s="65">
        <f>D568</f>
        <v>15000</v>
      </c>
      <c r="E559" s="65">
        <f>E568</f>
        <v>0</v>
      </c>
      <c r="F559" s="65">
        <v>0</v>
      </c>
      <c r="G559" s="65">
        <f t="shared" si="202"/>
        <v>0</v>
      </c>
    </row>
    <row r="560" spans="1:7" hidden="1" x14ac:dyDescent="0.25">
      <c r="A560" s="64" t="s">
        <v>211</v>
      </c>
      <c r="B560" s="64" t="s">
        <v>212</v>
      </c>
      <c r="C560" s="65">
        <v>24949.06</v>
      </c>
      <c r="D560" s="65">
        <v>15000</v>
      </c>
      <c r="E560" s="65">
        <v>24949.06</v>
      </c>
      <c r="F560" s="65">
        <v>0</v>
      </c>
      <c r="G560" s="65">
        <f t="shared" si="202"/>
        <v>166.32706666666667</v>
      </c>
    </row>
    <row r="561" spans="1:17" hidden="1" x14ac:dyDescent="0.25">
      <c r="A561" s="64" t="s">
        <v>213</v>
      </c>
      <c r="B561" s="64" t="s">
        <v>214</v>
      </c>
      <c r="C561" s="65">
        <f>C562+C567</f>
        <v>24949.06</v>
      </c>
      <c r="D561" s="65">
        <f>D562+D567</f>
        <v>25000</v>
      </c>
      <c r="E561" s="65">
        <f t="shared" ref="E561" si="204">E562+E567</f>
        <v>0</v>
      </c>
      <c r="F561" s="65">
        <v>0</v>
      </c>
      <c r="G561" s="65">
        <f t="shared" si="202"/>
        <v>0</v>
      </c>
    </row>
    <row r="562" spans="1:17" hidden="1" x14ac:dyDescent="0.25">
      <c r="A562" s="64" t="s">
        <v>215</v>
      </c>
      <c r="B562" s="64" t="s">
        <v>216</v>
      </c>
      <c r="C562" s="65">
        <f>C563+C564+C565+C566</f>
        <v>0</v>
      </c>
      <c r="D562" s="65">
        <f>D563+D564+D565+D566</f>
        <v>10000</v>
      </c>
      <c r="E562" s="65">
        <f t="shared" ref="E562" si="205">E563+E564+E565+E566</f>
        <v>0</v>
      </c>
      <c r="F562" s="65">
        <v>0</v>
      </c>
      <c r="G562" s="65">
        <f t="shared" si="202"/>
        <v>0</v>
      </c>
    </row>
    <row r="563" spans="1:17" ht="15.75" hidden="1" customHeight="1" x14ac:dyDescent="0.25">
      <c r="A563" s="81" t="s">
        <v>219</v>
      </c>
      <c r="B563" s="81" t="s">
        <v>220</v>
      </c>
      <c r="C563" s="82">
        <v>0</v>
      </c>
      <c r="D563" s="82">
        <v>0</v>
      </c>
      <c r="E563" s="82">
        <v>0</v>
      </c>
      <c r="F563" s="65">
        <v>0</v>
      </c>
      <c r="G563" s="65">
        <v>0</v>
      </c>
    </row>
    <row r="564" spans="1:17" ht="13.5" hidden="1" customHeight="1" x14ac:dyDescent="0.25">
      <c r="A564" s="81" t="s">
        <v>223</v>
      </c>
      <c r="B564" s="81" t="s">
        <v>224</v>
      </c>
      <c r="C564" s="82">
        <v>0</v>
      </c>
      <c r="D564" s="82">
        <v>5000</v>
      </c>
      <c r="E564" s="82">
        <v>0</v>
      </c>
      <c r="F564" s="65">
        <v>0</v>
      </c>
      <c r="G564" s="65">
        <f>E564/D564*100</f>
        <v>0</v>
      </c>
    </row>
    <row r="565" spans="1:17" hidden="1" x14ac:dyDescent="0.25">
      <c r="A565" s="81" t="s">
        <v>227</v>
      </c>
      <c r="B565" s="81" t="s">
        <v>228</v>
      </c>
      <c r="C565" s="82">
        <v>0</v>
      </c>
      <c r="D565" s="82">
        <v>5000</v>
      </c>
      <c r="E565" s="82">
        <v>0</v>
      </c>
      <c r="F565" s="65">
        <v>0</v>
      </c>
      <c r="G565" s="65">
        <v>0</v>
      </c>
    </row>
    <row r="566" spans="1:17" hidden="1" x14ac:dyDescent="0.25">
      <c r="A566" s="81" t="s">
        <v>229</v>
      </c>
      <c r="B566" s="81" t="s">
        <v>230</v>
      </c>
      <c r="C566" s="82">
        <v>0</v>
      </c>
      <c r="D566" s="82">
        <v>0</v>
      </c>
      <c r="E566" s="82">
        <v>0</v>
      </c>
      <c r="F566" s="65">
        <v>0</v>
      </c>
      <c r="G566" s="65">
        <v>0</v>
      </c>
    </row>
    <row r="567" spans="1:17" hidden="1" x14ac:dyDescent="0.25">
      <c r="A567" s="64" t="s">
        <v>236</v>
      </c>
      <c r="B567" s="64" t="s">
        <v>237</v>
      </c>
      <c r="C567" s="87">
        <f>C568</f>
        <v>24949.06</v>
      </c>
      <c r="D567" s="87">
        <f>D568</f>
        <v>15000</v>
      </c>
      <c r="E567" s="87">
        <f t="shared" ref="E567" si="206">E568</f>
        <v>0</v>
      </c>
      <c r="F567" s="65">
        <v>0</v>
      </c>
      <c r="G567" s="65">
        <v>0</v>
      </c>
    </row>
    <row r="568" spans="1:17" x14ac:dyDescent="0.25">
      <c r="A568" s="107">
        <v>32</v>
      </c>
      <c r="B568" s="64" t="s">
        <v>212</v>
      </c>
      <c r="C568" s="82">
        <v>24949.06</v>
      </c>
      <c r="D568" s="82">
        <v>15000</v>
      </c>
      <c r="E568" s="82">
        <v>0</v>
      </c>
      <c r="F568" s="65">
        <v>0</v>
      </c>
      <c r="G568" s="65">
        <f>E568/D568*100</f>
        <v>0</v>
      </c>
      <c r="M568" s="59"/>
      <c r="N568" s="59"/>
      <c r="O568" s="59"/>
      <c r="P568" s="59"/>
      <c r="Q568" s="59"/>
    </row>
    <row r="569" spans="1:17" ht="18.75" customHeight="1" x14ac:dyDescent="0.25">
      <c r="A569" s="127" t="s">
        <v>422</v>
      </c>
      <c r="B569" s="127" t="s">
        <v>423</v>
      </c>
      <c r="C569" s="118">
        <f t="shared" ref="C569:D572" si="207">C570</f>
        <v>0</v>
      </c>
      <c r="D569" s="118">
        <f t="shared" si="207"/>
        <v>0</v>
      </c>
      <c r="E569" s="118">
        <f t="shared" ref="E569:E572" si="208">E570</f>
        <v>0</v>
      </c>
      <c r="F569" s="118">
        <v>0</v>
      </c>
      <c r="G569" s="118">
        <v>0</v>
      </c>
    </row>
    <row r="570" spans="1:17" hidden="1" x14ac:dyDescent="0.25">
      <c r="A570" s="127" t="s">
        <v>426</v>
      </c>
      <c r="B570" s="127" t="s">
        <v>427</v>
      </c>
      <c r="C570" s="118">
        <v>0</v>
      </c>
      <c r="D570" s="118">
        <f t="shared" si="207"/>
        <v>0</v>
      </c>
      <c r="E570" s="118">
        <v>0</v>
      </c>
      <c r="F570" s="118">
        <v>0</v>
      </c>
      <c r="G570" s="118">
        <v>0</v>
      </c>
    </row>
    <row r="571" spans="1:17" hidden="1" x14ac:dyDescent="0.25">
      <c r="A571" s="64" t="s">
        <v>434</v>
      </c>
      <c r="B571" s="64" t="s">
        <v>435</v>
      </c>
      <c r="C571" s="65">
        <f t="shared" si="207"/>
        <v>0</v>
      </c>
      <c r="D571" s="65">
        <f t="shared" si="207"/>
        <v>0</v>
      </c>
      <c r="E571" s="65">
        <f t="shared" si="208"/>
        <v>0</v>
      </c>
      <c r="F571" s="65">
        <v>0</v>
      </c>
      <c r="G571" s="65">
        <v>0</v>
      </c>
    </row>
    <row r="572" spans="1:17" hidden="1" x14ac:dyDescent="0.25">
      <c r="A572" s="64" t="s">
        <v>436</v>
      </c>
      <c r="B572" s="64" t="s">
        <v>437</v>
      </c>
      <c r="C572" s="65">
        <f t="shared" si="207"/>
        <v>0</v>
      </c>
      <c r="D572" s="65">
        <f t="shared" si="207"/>
        <v>0</v>
      </c>
      <c r="E572" s="65">
        <f t="shared" si="208"/>
        <v>0</v>
      </c>
      <c r="F572" s="65">
        <v>0</v>
      </c>
      <c r="G572" s="65">
        <v>0</v>
      </c>
    </row>
    <row r="573" spans="1:17" x14ac:dyDescent="0.25">
      <c r="A573" s="107">
        <v>42</v>
      </c>
      <c r="B573" s="144" t="s">
        <v>439</v>
      </c>
      <c r="C573" s="82">
        <v>0</v>
      </c>
      <c r="D573" s="82">
        <v>0</v>
      </c>
      <c r="E573" s="82">
        <v>0</v>
      </c>
      <c r="F573" s="65">
        <v>0</v>
      </c>
      <c r="G573" s="65">
        <v>0</v>
      </c>
    </row>
    <row r="574" spans="1:17" x14ac:dyDescent="0.25">
      <c r="A574" s="83" t="s">
        <v>512</v>
      </c>
      <c r="B574" s="83"/>
      <c r="C574" s="84">
        <f>C575+C583+C590</f>
        <v>111993.91</v>
      </c>
      <c r="D574" s="84">
        <f>D575+D583+D590</f>
        <v>160000</v>
      </c>
      <c r="E574" s="84">
        <f t="shared" ref="E574" si="209">E575+E583+E590</f>
        <v>110055.96</v>
      </c>
      <c r="F574" s="65">
        <f>E574/C574*100</f>
        <v>98.269593409141621</v>
      </c>
      <c r="G574" s="65">
        <f>E574/D574*100</f>
        <v>68.784975000000003</v>
      </c>
    </row>
    <row r="575" spans="1:17" x14ac:dyDescent="0.25">
      <c r="A575" s="85" t="s">
        <v>499</v>
      </c>
      <c r="B575" s="85"/>
      <c r="C575" s="86">
        <f t="shared" ref="C575:D581" si="210">C576</f>
        <v>0</v>
      </c>
      <c r="D575" s="86">
        <f t="shared" si="210"/>
        <v>0</v>
      </c>
      <c r="E575" s="86">
        <f t="shared" ref="E575:E581" si="211">E576</f>
        <v>0</v>
      </c>
      <c r="F575" s="65">
        <v>0</v>
      </c>
      <c r="G575" s="65">
        <v>0</v>
      </c>
    </row>
    <row r="576" spans="1:17" x14ac:dyDescent="0.25">
      <c r="A576" s="77" t="s">
        <v>496</v>
      </c>
      <c r="B576" s="77"/>
      <c r="C576" s="78">
        <f t="shared" si="210"/>
        <v>0</v>
      </c>
      <c r="D576" s="78">
        <f t="shared" si="210"/>
        <v>0</v>
      </c>
      <c r="E576" s="78">
        <f t="shared" si="211"/>
        <v>0</v>
      </c>
      <c r="F576" s="65">
        <v>0</v>
      </c>
      <c r="G576" s="65">
        <v>0</v>
      </c>
    </row>
    <row r="577" spans="1:7" x14ac:dyDescent="0.25">
      <c r="A577" s="79" t="s">
        <v>513</v>
      </c>
      <c r="B577" s="79"/>
      <c r="C577" s="80">
        <f t="shared" si="210"/>
        <v>0</v>
      </c>
      <c r="D577" s="80">
        <f t="shared" si="210"/>
        <v>0</v>
      </c>
      <c r="E577" s="80">
        <f t="shared" si="211"/>
        <v>0</v>
      </c>
      <c r="F577" s="65">
        <v>0</v>
      </c>
      <c r="G577" s="65">
        <v>0</v>
      </c>
    </row>
    <row r="578" spans="1:7" x14ac:dyDescent="0.25">
      <c r="A578" s="64" t="s">
        <v>169</v>
      </c>
      <c r="B578" s="64" t="s">
        <v>170</v>
      </c>
      <c r="C578" s="65">
        <f t="shared" si="210"/>
        <v>0</v>
      </c>
      <c r="D578" s="65">
        <f t="shared" si="210"/>
        <v>0</v>
      </c>
      <c r="E578" s="65">
        <f t="shared" si="211"/>
        <v>0</v>
      </c>
      <c r="F578" s="65">
        <v>0</v>
      </c>
      <c r="G578" s="65">
        <v>0</v>
      </c>
    </row>
    <row r="579" spans="1:7" hidden="1" x14ac:dyDescent="0.25">
      <c r="A579" s="64" t="s">
        <v>211</v>
      </c>
      <c r="B579" s="64" t="s">
        <v>212</v>
      </c>
      <c r="C579" s="65">
        <v>0</v>
      </c>
      <c r="D579" s="65">
        <v>0</v>
      </c>
      <c r="E579" s="65">
        <f t="shared" si="211"/>
        <v>0</v>
      </c>
      <c r="F579" s="65">
        <v>0</v>
      </c>
      <c r="G579" s="65">
        <v>0</v>
      </c>
    </row>
    <row r="580" spans="1:7" hidden="1" x14ac:dyDescent="0.25">
      <c r="A580" s="64" t="s">
        <v>244</v>
      </c>
      <c r="B580" s="64" t="s">
        <v>245</v>
      </c>
      <c r="C580" s="65">
        <f t="shared" si="210"/>
        <v>0</v>
      </c>
      <c r="D580" s="65">
        <f t="shared" si="210"/>
        <v>0</v>
      </c>
      <c r="E580" s="65">
        <f t="shared" si="211"/>
        <v>0</v>
      </c>
      <c r="F580" s="65">
        <v>0</v>
      </c>
      <c r="G580" s="65">
        <v>0</v>
      </c>
    </row>
    <row r="581" spans="1:7" hidden="1" x14ac:dyDescent="0.25">
      <c r="A581" s="64" t="s">
        <v>258</v>
      </c>
      <c r="B581" s="64" t="s">
        <v>259</v>
      </c>
      <c r="C581" s="65">
        <f t="shared" si="210"/>
        <v>0</v>
      </c>
      <c r="D581" s="65">
        <f t="shared" si="210"/>
        <v>0</v>
      </c>
      <c r="E581" s="65">
        <f t="shared" si="211"/>
        <v>0</v>
      </c>
      <c r="F581" s="65">
        <v>0</v>
      </c>
      <c r="G581" s="65">
        <v>0</v>
      </c>
    </row>
    <row r="582" spans="1:7" x14ac:dyDescent="0.25">
      <c r="A582" s="107">
        <v>32</v>
      </c>
      <c r="B582" s="64" t="s">
        <v>212</v>
      </c>
      <c r="C582" s="82">
        <v>0</v>
      </c>
      <c r="D582" s="82">
        <v>0</v>
      </c>
      <c r="E582" s="82">
        <v>0</v>
      </c>
      <c r="F582" s="65">
        <v>0</v>
      </c>
      <c r="G582" s="65">
        <v>0</v>
      </c>
    </row>
    <row r="583" spans="1:7" x14ac:dyDescent="0.25">
      <c r="A583" s="85" t="s">
        <v>517</v>
      </c>
      <c r="B583" s="85"/>
      <c r="C583" s="86">
        <f t="shared" ref="C583:D588" si="212">C584</f>
        <v>111993.91</v>
      </c>
      <c r="D583" s="86">
        <f t="shared" si="212"/>
        <v>160000</v>
      </c>
      <c r="E583" s="86">
        <f t="shared" ref="C583:E588" si="213">E584</f>
        <v>110055.96</v>
      </c>
      <c r="F583" s="65">
        <v>0</v>
      </c>
      <c r="G583" s="65">
        <f t="shared" ref="G583:G589" si="214">E583/D583*100</f>
        <v>68.784975000000003</v>
      </c>
    </row>
    <row r="584" spans="1:7" x14ac:dyDescent="0.25">
      <c r="A584" s="79" t="s">
        <v>513</v>
      </c>
      <c r="B584" s="79"/>
      <c r="C584" s="80">
        <f t="shared" si="212"/>
        <v>111993.91</v>
      </c>
      <c r="D584" s="80">
        <f t="shared" si="212"/>
        <v>160000</v>
      </c>
      <c r="E584" s="80">
        <f t="shared" si="213"/>
        <v>110055.96</v>
      </c>
      <c r="F584" s="65">
        <v>0</v>
      </c>
      <c r="G584" s="65">
        <f t="shared" si="214"/>
        <v>68.784975000000003</v>
      </c>
    </row>
    <row r="585" spans="1:7" x14ac:dyDescent="0.25">
      <c r="A585" s="64" t="s">
        <v>169</v>
      </c>
      <c r="B585" s="64" t="s">
        <v>170</v>
      </c>
      <c r="C585" s="65">
        <f>C589</f>
        <v>111993.91</v>
      </c>
      <c r="D585" s="65">
        <f>D589</f>
        <v>160000</v>
      </c>
      <c r="E585" s="65">
        <f>E589</f>
        <v>110055.96</v>
      </c>
      <c r="F585" s="65">
        <v>0</v>
      </c>
      <c r="G585" s="65">
        <f t="shared" si="214"/>
        <v>68.784975000000003</v>
      </c>
    </row>
    <row r="586" spans="1:7" hidden="1" x14ac:dyDescent="0.25">
      <c r="A586" s="64" t="s">
        <v>211</v>
      </c>
      <c r="B586" s="64" t="s">
        <v>212</v>
      </c>
      <c r="C586" s="65">
        <v>111993.91</v>
      </c>
      <c r="D586" s="65">
        <f t="shared" si="212"/>
        <v>160000</v>
      </c>
      <c r="E586" s="65">
        <v>111993.91</v>
      </c>
      <c r="F586" s="65">
        <v>0</v>
      </c>
      <c r="G586" s="65">
        <f t="shared" si="214"/>
        <v>69.996193750000003</v>
      </c>
    </row>
    <row r="587" spans="1:7" hidden="1" x14ac:dyDescent="0.25">
      <c r="A587" s="64" t="s">
        <v>244</v>
      </c>
      <c r="B587" s="64" t="s">
        <v>245</v>
      </c>
      <c r="C587" s="65">
        <f t="shared" si="213"/>
        <v>111993.91</v>
      </c>
      <c r="D587" s="65">
        <f t="shared" si="213"/>
        <v>160000</v>
      </c>
      <c r="E587" s="65">
        <f t="shared" si="213"/>
        <v>110055.96</v>
      </c>
      <c r="F587" s="65">
        <f>E587/C587*100</f>
        <v>98.269593409141621</v>
      </c>
      <c r="G587" s="65">
        <f t="shared" si="214"/>
        <v>68.784975000000003</v>
      </c>
    </row>
    <row r="588" spans="1:7" hidden="1" x14ac:dyDescent="0.25">
      <c r="A588" s="64" t="s">
        <v>258</v>
      </c>
      <c r="B588" s="64" t="s">
        <v>259</v>
      </c>
      <c r="C588" s="65">
        <f t="shared" si="212"/>
        <v>111993.91</v>
      </c>
      <c r="D588" s="65">
        <f t="shared" si="212"/>
        <v>160000</v>
      </c>
      <c r="E588" s="65">
        <f t="shared" si="213"/>
        <v>110055.96</v>
      </c>
      <c r="F588" s="65">
        <f>E588/C588*100</f>
        <v>98.269593409141621</v>
      </c>
      <c r="G588" s="65">
        <f t="shared" si="214"/>
        <v>68.784975000000003</v>
      </c>
    </row>
    <row r="589" spans="1:7" x14ac:dyDescent="0.25">
      <c r="A589" s="107">
        <v>32</v>
      </c>
      <c r="B589" s="64" t="s">
        <v>212</v>
      </c>
      <c r="C589" s="82">
        <v>111993.91</v>
      </c>
      <c r="D589" s="82">
        <v>160000</v>
      </c>
      <c r="E589" s="82">
        <v>110055.96</v>
      </c>
      <c r="F589" s="65">
        <f>E589/C589*100</f>
        <v>98.269593409141621</v>
      </c>
      <c r="G589" s="65">
        <f t="shared" si="214"/>
        <v>68.784975000000003</v>
      </c>
    </row>
    <row r="590" spans="1:7" x14ac:dyDescent="0.25">
      <c r="A590" s="85" t="s">
        <v>514</v>
      </c>
      <c r="B590" s="85"/>
      <c r="C590" s="108">
        <f t="shared" ref="C590:E590" si="215">C591</f>
        <v>0</v>
      </c>
      <c r="D590" s="108">
        <f t="shared" si="215"/>
        <v>0</v>
      </c>
      <c r="E590" s="108">
        <f t="shared" si="215"/>
        <v>0</v>
      </c>
      <c r="F590" s="65">
        <v>0</v>
      </c>
      <c r="G590" s="65">
        <v>0</v>
      </c>
    </row>
    <row r="591" spans="1:7" x14ac:dyDescent="0.25">
      <c r="A591" s="77" t="s">
        <v>496</v>
      </c>
      <c r="B591" s="77"/>
      <c r="C591" s="109">
        <f t="shared" ref="C591:E591" si="216">C592</f>
        <v>0</v>
      </c>
      <c r="D591" s="109">
        <f t="shared" si="216"/>
        <v>0</v>
      </c>
      <c r="E591" s="109">
        <f t="shared" si="216"/>
        <v>0</v>
      </c>
      <c r="F591" s="65">
        <v>0</v>
      </c>
      <c r="G591" s="65">
        <v>0</v>
      </c>
    </row>
    <row r="592" spans="1:7" x14ac:dyDescent="0.25">
      <c r="A592" s="79" t="s">
        <v>513</v>
      </c>
      <c r="B592" s="79"/>
      <c r="C592" s="110">
        <f t="shared" ref="C592:E592" si="217">C593</f>
        <v>0</v>
      </c>
      <c r="D592" s="110">
        <f t="shared" si="217"/>
        <v>0</v>
      </c>
      <c r="E592" s="110">
        <f t="shared" si="217"/>
        <v>0</v>
      </c>
      <c r="F592" s="65">
        <v>0</v>
      </c>
      <c r="G592" s="65">
        <v>0</v>
      </c>
    </row>
    <row r="593" spans="1:7" x14ac:dyDescent="0.25">
      <c r="A593" s="64" t="s">
        <v>169</v>
      </c>
      <c r="B593" s="64" t="s">
        <v>170</v>
      </c>
      <c r="C593" s="66">
        <f t="shared" ref="C593:E593" si="218">C594</f>
        <v>0</v>
      </c>
      <c r="D593" s="66">
        <f t="shared" si="218"/>
        <v>0</v>
      </c>
      <c r="E593" s="66">
        <f t="shared" si="218"/>
        <v>0</v>
      </c>
      <c r="F593" s="65">
        <v>0</v>
      </c>
      <c r="G593" s="65">
        <v>0</v>
      </c>
    </row>
    <row r="594" spans="1:7" hidden="1" x14ac:dyDescent="0.25">
      <c r="A594" s="64" t="s">
        <v>211</v>
      </c>
      <c r="B594" s="64" t="s">
        <v>212</v>
      </c>
      <c r="C594" s="66">
        <f t="shared" ref="C594:D594" si="219">C595</f>
        <v>0</v>
      </c>
      <c r="D594" s="66">
        <f t="shared" si="219"/>
        <v>0</v>
      </c>
      <c r="E594" s="66">
        <v>0</v>
      </c>
      <c r="F594" s="65">
        <v>0</v>
      </c>
      <c r="G594" s="65">
        <v>0</v>
      </c>
    </row>
    <row r="595" spans="1:7" hidden="1" x14ac:dyDescent="0.25">
      <c r="A595" s="64" t="s">
        <v>244</v>
      </c>
      <c r="B595" s="64" t="s">
        <v>245</v>
      </c>
      <c r="C595" s="66">
        <f t="shared" ref="C595:E595" si="220">C596</f>
        <v>0</v>
      </c>
      <c r="D595" s="66">
        <f t="shared" si="220"/>
        <v>0</v>
      </c>
      <c r="E595" s="66">
        <f t="shared" si="220"/>
        <v>0</v>
      </c>
      <c r="F595" s="65">
        <v>0</v>
      </c>
      <c r="G595" s="65">
        <v>0</v>
      </c>
    </row>
    <row r="596" spans="1:7" hidden="1" x14ac:dyDescent="0.25">
      <c r="A596" s="64" t="s">
        <v>258</v>
      </c>
      <c r="B596" s="64" t="s">
        <v>259</v>
      </c>
      <c r="C596" s="66">
        <f t="shared" ref="C596:E596" si="221">C597</f>
        <v>0</v>
      </c>
      <c r="D596" s="66">
        <f t="shared" si="221"/>
        <v>0</v>
      </c>
      <c r="E596" s="66">
        <f t="shared" si="221"/>
        <v>0</v>
      </c>
      <c r="F596" s="65">
        <v>0</v>
      </c>
      <c r="G596" s="65">
        <v>0</v>
      </c>
    </row>
    <row r="597" spans="1:7" x14ac:dyDescent="0.25">
      <c r="A597" s="107">
        <v>32</v>
      </c>
      <c r="B597" s="64" t="s">
        <v>212</v>
      </c>
      <c r="C597" s="111">
        <v>0</v>
      </c>
      <c r="D597" s="111">
        <v>0</v>
      </c>
      <c r="E597" s="111">
        <v>0</v>
      </c>
      <c r="F597" s="65">
        <v>0</v>
      </c>
      <c r="G597" s="65">
        <v>0</v>
      </c>
    </row>
    <row r="598" spans="1:7" x14ac:dyDescent="0.25">
      <c r="A598" s="83" t="s">
        <v>515</v>
      </c>
      <c r="B598" s="83"/>
      <c r="C598" s="112">
        <f>C599+C615+C610</f>
        <v>35581.25</v>
      </c>
      <c r="D598" s="112">
        <f t="shared" ref="D598:E598" si="222">D599+D615+D610</f>
        <v>23504.06</v>
      </c>
      <c r="E598" s="112">
        <f t="shared" si="222"/>
        <v>64272.25</v>
      </c>
      <c r="F598" s="65">
        <f t="shared" ref="F598:F603" si="223">E598/C598*100</f>
        <v>180.63516599332513</v>
      </c>
      <c r="G598" s="65">
        <f t="shared" ref="G598:G609" si="224">E598/D598*100</f>
        <v>273.45169302665158</v>
      </c>
    </row>
    <row r="599" spans="1:7" x14ac:dyDescent="0.25">
      <c r="A599" s="85" t="s">
        <v>499</v>
      </c>
      <c r="B599" s="85"/>
      <c r="C599" s="108">
        <f t="shared" ref="C599:D601" si="225">C600</f>
        <v>4406.25</v>
      </c>
      <c r="D599" s="108">
        <f t="shared" si="225"/>
        <v>5250</v>
      </c>
      <c r="E599" s="108">
        <f t="shared" ref="E599:E601" si="226">E600</f>
        <v>7754</v>
      </c>
      <c r="F599" s="65">
        <f t="shared" si="223"/>
        <v>175.977304964539</v>
      </c>
      <c r="G599" s="65">
        <f t="shared" si="224"/>
        <v>147.6952380952381</v>
      </c>
    </row>
    <row r="600" spans="1:7" x14ac:dyDescent="0.25">
      <c r="A600" s="77" t="s">
        <v>496</v>
      </c>
      <c r="B600" s="77"/>
      <c r="C600" s="109">
        <f t="shared" si="225"/>
        <v>4406.25</v>
      </c>
      <c r="D600" s="109">
        <f t="shared" si="225"/>
        <v>5250</v>
      </c>
      <c r="E600" s="109">
        <f t="shared" si="226"/>
        <v>7754</v>
      </c>
      <c r="F600" s="65">
        <f t="shared" si="223"/>
        <v>175.977304964539</v>
      </c>
      <c r="G600" s="65">
        <f t="shared" si="224"/>
        <v>147.6952380952381</v>
      </c>
    </row>
    <row r="601" spans="1:7" x14ac:dyDescent="0.25">
      <c r="A601" s="79" t="s">
        <v>497</v>
      </c>
      <c r="B601" s="79"/>
      <c r="C601" s="110">
        <f t="shared" si="225"/>
        <v>4406.25</v>
      </c>
      <c r="D601" s="110">
        <f t="shared" si="225"/>
        <v>5250</v>
      </c>
      <c r="E601" s="110">
        <f t="shared" si="226"/>
        <v>7754</v>
      </c>
      <c r="F601" s="65">
        <f t="shared" si="223"/>
        <v>175.977304964539</v>
      </c>
      <c r="G601" s="65">
        <f t="shared" si="224"/>
        <v>147.6952380952381</v>
      </c>
    </row>
    <row r="602" spans="1:7" x14ac:dyDescent="0.25">
      <c r="A602" s="64" t="s">
        <v>169</v>
      </c>
      <c r="B602" s="64" t="s">
        <v>170</v>
      </c>
      <c r="C602" s="66">
        <f>C609</f>
        <v>4406.25</v>
      </c>
      <c r="D602" s="66">
        <f>D609</f>
        <v>5250</v>
      </c>
      <c r="E602" s="66">
        <f>E609</f>
        <v>7754</v>
      </c>
      <c r="F602" s="65">
        <f t="shared" si="223"/>
        <v>175.977304964539</v>
      </c>
      <c r="G602" s="65">
        <f t="shared" si="224"/>
        <v>147.6952380952381</v>
      </c>
    </row>
    <row r="603" spans="1:7" hidden="1" x14ac:dyDescent="0.25">
      <c r="A603" s="64" t="s">
        <v>211</v>
      </c>
      <c r="B603" s="64" t="s">
        <v>212</v>
      </c>
      <c r="C603" s="66">
        <v>4406.25</v>
      </c>
      <c r="D603" s="66">
        <f t="shared" ref="D603" si="227">D604+D607</f>
        <v>5250</v>
      </c>
      <c r="E603" s="66">
        <v>4406.25</v>
      </c>
      <c r="F603" s="65">
        <f t="shared" si="223"/>
        <v>100</v>
      </c>
      <c r="G603" s="65">
        <f t="shared" si="224"/>
        <v>83.928571428571431</v>
      </c>
    </row>
    <row r="604" spans="1:7" hidden="1" x14ac:dyDescent="0.25">
      <c r="A604" s="64" t="s">
        <v>244</v>
      </c>
      <c r="B604" s="64" t="s">
        <v>245</v>
      </c>
      <c r="C604" s="66">
        <f>C605</f>
        <v>0</v>
      </c>
      <c r="D604" s="66">
        <f>D605</f>
        <v>0</v>
      </c>
      <c r="E604" s="66">
        <f t="shared" ref="E604:E605" si="228">E605</f>
        <v>0</v>
      </c>
      <c r="F604" s="65">
        <v>0</v>
      </c>
      <c r="G604" s="65" t="e">
        <f t="shared" si="224"/>
        <v>#DIV/0!</v>
      </c>
    </row>
    <row r="605" spans="1:7" hidden="1" x14ac:dyDescent="0.25">
      <c r="A605" s="64" t="s">
        <v>258</v>
      </c>
      <c r="B605" s="64" t="s">
        <v>259</v>
      </c>
      <c r="C605" s="66">
        <f>C606</f>
        <v>0</v>
      </c>
      <c r="D605" s="66">
        <f>D606</f>
        <v>0</v>
      </c>
      <c r="E605" s="66">
        <f t="shared" si="228"/>
        <v>0</v>
      </c>
      <c r="F605" s="65">
        <v>0</v>
      </c>
      <c r="G605" s="65" t="e">
        <f t="shared" si="224"/>
        <v>#DIV/0!</v>
      </c>
    </row>
    <row r="606" spans="1:7" hidden="1" x14ac:dyDescent="0.25">
      <c r="A606" s="81" t="s">
        <v>260</v>
      </c>
      <c r="B606" s="81" t="s">
        <v>261</v>
      </c>
      <c r="C606" s="111">
        <v>0</v>
      </c>
      <c r="D606" s="111">
        <v>0</v>
      </c>
      <c r="E606" s="111">
        <v>0</v>
      </c>
      <c r="F606" s="65">
        <v>0</v>
      </c>
      <c r="G606" s="65" t="e">
        <f t="shared" si="224"/>
        <v>#DIV/0!</v>
      </c>
    </row>
    <row r="607" spans="1:7" hidden="1" x14ac:dyDescent="0.25">
      <c r="A607" s="64" t="s">
        <v>285</v>
      </c>
      <c r="B607" s="64" t="s">
        <v>286</v>
      </c>
      <c r="C607" s="66">
        <f>C608</f>
        <v>4406.25</v>
      </c>
      <c r="D607" s="66">
        <f>D608</f>
        <v>5250</v>
      </c>
      <c r="E607" s="66">
        <f t="shared" ref="E607:E608" si="229">E608</f>
        <v>7754</v>
      </c>
      <c r="F607" s="65">
        <f>E607/C607*100</f>
        <v>175.977304964539</v>
      </c>
      <c r="G607" s="65">
        <f t="shared" si="224"/>
        <v>147.6952380952381</v>
      </c>
    </row>
    <row r="608" spans="1:7" hidden="1" x14ac:dyDescent="0.25">
      <c r="A608" s="64" t="s">
        <v>287</v>
      </c>
      <c r="B608" s="64" t="s">
        <v>288</v>
      </c>
      <c r="C608" s="113">
        <f>C609</f>
        <v>4406.25</v>
      </c>
      <c r="D608" s="113">
        <f>D609</f>
        <v>5250</v>
      </c>
      <c r="E608" s="113">
        <f t="shared" si="229"/>
        <v>7754</v>
      </c>
      <c r="F608" s="65">
        <f>E608/C608*100</f>
        <v>175.977304964539</v>
      </c>
      <c r="G608" s="65">
        <f t="shared" si="224"/>
        <v>147.6952380952381</v>
      </c>
    </row>
    <row r="609" spans="1:7" x14ac:dyDescent="0.25">
      <c r="A609" s="107">
        <v>32</v>
      </c>
      <c r="B609" s="64" t="s">
        <v>212</v>
      </c>
      <c r="C609" s="111">
        <v>4406.25</v>
      </c>
      <c r="D609" s="111">
        <v>5250</v>
      </c>
      <c r="E609" s="111">
        <v>7754</v>
      </c>
      <c r="F609" s="65">
        <f>E609/C609*100</f>
        <v>175.977304964539</v>
      </c>
      <c r="G609" s="65">
        <f t="shared" si="224"/>
        <v>147.6952380952381</v>
      </c>
    </row>
    <row r="610" spans="1:7" x14ac:dyDescent="0.25">
      <c r="A610" s="85" t="s">
        <v>518</v>
      </c>
      <c r="B610" s="85"/>
      <c r="C610" s="86">
        <f t="shared" ref="C610:E611" si="230">C611</f>
        <v>0</v>
      </c>
      <c r="D610" s="86">
        <f t="shared" si="230"/>
        <v>0</v>
      </c>
      <c r="E610" s="86">
        <f t="shared" si="230"/>
        <v>7537.8</v>
      </c>
      <c r="F610" s="65">
        <v>0</v>
      </c>
      <c r="G610" s="65">
        <v>0</v>
      </c>
    </row>
    <row r="611" spans="1:7" x14ac:dyDescent="0.25">
      <c r="A611" s="77" t="s">
        <v>496</v>
      </c>
      <c r="B611" s="77"/>
      <c r="C611" s="78">
        <f t="shared" si="230"/>
        <v>0</v>
      </c>
      <c r="D611" s="78">
        <f t="shared" si="230"/>
        <v>0</v>
      </c>
      <c r="E611" s="78">
        <f t="shared" si="230"/>
        <v>7537.8</v>
      </c>
      <c r="F611" s="65">
        <v>0</v>
      </c>
      <c r="G611" s="65">
        <v>0</v>
      </c>
    </row>
    <row r="612" spans="1:7" x14ac:dyDescent="0.25">
      <c r="A612" s="79" t="s">
        <v>497</v>
      </c>
      <c r="B612" s="79"/>
      <c r="C612" s="80">
        <f>C613+C704</f>
        <v>0</v>
      </c>
      <c r="D612" s="80">
        <f>D613+D704</f>
        <v>0</v>
      </c>
      <c r="E612" s="80">
        <f>E613+E704</f>
        <v>7537.8</v>
      </c>
      <c r="F612" s="65">
        <v>0</v>
      </c>
      <c r="G612" s="65">
        <v>0</v>
      </c>
    </row>
    <row r="613" spans="1:7" x14ac:dyDescent="0.25">
      <c r="A613" s="64" t="s">
        <v>169</v>
      </c>
      <c r="B613" s="64" t="s">
        <v>170</v>
      </c>
      <c r="C613" s="65">
        <f>C614</f>
        <v>0</v>
      </c>
      <c r="D613" s="65">
        <f>D614</f>
        <v>0</v>
      </c>
      <c r="E613" s="65">
        <f>E614+E698</f>
        <v>7537.8</v>
      </c>
      <c r="F613" s="65">
        <v>0</v>
      </c>
      <c r="G613" s="65">
        <v>0</v>
      </c>
    </row>
    <row r="614" spans="1:7" x14ac:dyDescent="0.25">
      <c r="A614" s="64" t="s">
        <v>211</v>
      </c>
      <c r="B614" s="64" t="s">
        <v>212</v>
      </c>
      <c r="C614" s="65">
        <v>0</v>
      </c>
      <c r="D614" s="65">
        <v>0</v>
      </c>
      <c r="E614" s="65">
        <v>7537.8</v>
      </c>
      <c r="F614" s="65">
        <v>0</v>
      </c>
      <c r="G614" s="65">
        <v>0</v>
      </c>
    </row>
    <row r="615" spans="1:7" x14ac:dyDescent="0.25">
      <c r="A615" s="85" t="s">
        <v>517</v>
      </c>
      <c r="B615" s="85"/>
      <c r="C615" s="108">
        <f t="shared" ref="C615:D617" si="231">C616</f>
        <v>31175</v>
      </c>
      <c r="D615" s="108">
        <f t="shared" si="231"/>
        <v>18254.060000000001</v>
      </c>
      <c r="E615" s="108">
        <f t="shared" ref="E615:E617" si="232">E616</f>
        <v>48980.45</v>
      </c>
      <c r="F615" s="65">
        <f>E615/C615*100</f>
        <v>157.11451483560543</v>
      </c>
      <c r="G615" s="65">
        <f>E615/D615*100</f>
        <v>268.32633397720832</v>
      </c>
    </row>
    <row r="616" spans="1:7" x14ac:dyDescent="0.25">
      <c r="A616" s="77" t="s">
        <v>496</v>
      </c>
      <c r="B616" s="77"/>
      <c r="C616" s="109">
        <f t="shared" si="231"/>
        <v>31175</v>
      </c>
      <c r="D616" s="109">
        <f t="shared" si="231"/>
        <v>18254.060000000001</v>
      </c>
      <c r="E616" s="109">
        <f t="shared" si="232"/>
        <v>48980.45</v>
      </c>
      <c r="F616" s="65">
        <f>E616/C616*100</f>
        <v>157.11451483560543</v>
      </c>
      <c r="G616" s="65">
        <f>E616/D616*100</f>
        <v>268.32633397720832</v>
      </c>
    </row>
    <row r="617" spans="1:7" x14ac:dyDescent="0.25">
      <c r="A617" s="79" t="s">
        <v>497</v>
      </c>
      <c r="B617" s="79"/>
      <c r="C617" s="110">
        <f t="shared" si="231"/>
        <v>31175</v>
      </c>
      <c r="D617" s="110">
        <f t="shared" si="231"/>
        <v>18254.060000000001</v>
      </c>
      <c r="E617" s="110">
        <f t="shared" si="232"/>
        <v>48980.45</v>
      </c>
      <c r="F617" s="65">
        <f>E617/C617*100</f>
        <v>157.11451483560543</v>
      </c>
      <c r="G617" s="65">
        <f>E617/D617*100</f>
        <v>268.32633397720832</v>
      </c>
    </row>
    <row r="618" spans="1:7" x14ac:dyDescent="0.25">
      <c r="A618" s="64" t="s">
        <v>169</v>
      </c>
      <c r="B618" s="64" t="s">
        <v>170</v>
      </c>
      <c r="C618" s="66">
        <f>C627</f>
        <v>31175</v>
      </c>
      <c r="D618" s="66">
        <f>D627</f>
        <v>18254.060000000001</v>
      </c>
      <c r="E618" s="66">
        <f>E627</f>
        <v>48980.45</v>
      </c>
      <c r="F618" s="65">
        <f>E618/C618*100</f>
        <v>157.11451483560543</v>
      </c>
      <c r="G618" s="65">
        <f>E618/D618*100</f>
        <v>268.32633397720832</v>
      </c>
    </row>
    <row r="619" spans="1:7" hidden="1" x14ac:dyDescent="0.25">
      <c r="A619" s="64" t="s">
        <v>211</v>
      </c>
      <c r="B619" s="64" t="s">
        <v>212</v>
      </c>
      <c r="C619" s="66">
        <v>31175</v>
      </c>
      <c r="D619" s="66">
        <f t="shared" ref="D619" si="233">D620+D625</f>
        <v>19183.120000000003</v>
      </c>
      <c r="E619" s="66">
        <v>31175</v>
      </c>
      <c r="F619" s="65">
        <f>E619/C619*100</f>
        <v>100</v>
      </c>
      <c r="G619" s="65">
        <f>E619/D619*100</f>
        <v>162.51266738674414</v>
      </c>
    </row>
    <row r="620" spans="1:7" hidden="1" x14ac:dyDescent="0.25">
      <c r="A620" s="64" t="s">
        <v>244</v>
      </c>
      <c r="B620" s="64" t="s">
        <v>245</v>
      </c>
      <c r="C620" s="66">
        <f>C621+C623</f>
        <v>4689.74</v>
      </c>
      <c r="D620" s="66">
        <f>D621+D623</f>
        <v>929.06</v>
      </c>
      <c r="E620" s="66">
        <f t="shared" ref="E620:G620" si="234">E621+E623</f>
        <v>0</v>
      </c>
      <c r="F620" s="66">
        <f t="shared" si="234"/>
        <v>0</v>
      </c>
      <c r="G620" s="66">
        <f t="shared" si="234"/>
        <v>0</v>
      </c>
    </row>
    <row r="621" spans="1:7" hidden="1" x14ac:dyDescent="0.25">
      <c r="A621" s="64" t="s">
        <v>258</v>
      </c>
      <c r="B621" s="64" t="s">
        <v>259</v>
      </c>
      <c r="C621" s="113">
        <f>C622</f>
        <v>4689.74</v>
      </c>
      <c r="D621" s="113">
        <f t="shared" ref="D621:G621" si="235">D622</f>
        <v>0</v>
      </c>
      <c r="E621" s="113">
        <f t="shared" si="235"/>
        <v>0</v>
      </c>
      <c r="F621" s="113">
        <f t="shared" si="235"/>
        <v>0</v>
      </c>
      <c r="G621" s="113">
        <f t="shared" si="235"/>
        <v>0</v>
      </c>
    </row>
    <row r="622" spans="1:7" hidden="1" x14ac:dyDescent="0.25">
      <c r="A622" s="81" t="s">
        <v>260</v>
      </c>
      <c r="B622" s="81" t="s">
        <v>261</v>
      </c>
      <c r="C622" s="111">
        <v>4689.74</v>
      </c>
      <c r="D622" s="111">
        <v>0</v>
      </c>
      <c r="E622" s="111">
        <v>0</v>
      </c>
      <c r="F622" s="111"/>
      <c r="G622" s="111"/>
    </row>
    <row r="623" spans="1:7" ht="26.25" hidden="1" x14ac:dyDescent="0.25">
      <c r="A623" s="64" t="s">
        <v>270</v>
      </c>
      <c r="B623" s="64" t="s">
        <v>271</v>
      </c>
      <c r="C623" s="113">
        <f>C624</f>
        <v>0</v>
      </c>
      <c r="D623" s="113">
        <f>D624</f>
        <v>929.06</v>
      </c>
      <c r="E623" s="113">
        <f t="shared" ref="E623:G623" si="236">E624</f>
        <v>0</v>
      </c>
      <c r="F623" s="113">
        <f t="shared" si="236"/>
        <v>0</v>
      </c>
      <c r="G623" s="113">
        <f t="shared" si="236"/>
        <v>0</v>
      </c>
    </row>
    <row r="624" spans="1:7" ht="30" hidden="1" x14ac:dyDescent="0.25">
      <c r="A624" s="81" t="s">
        <v>274</v>
      </c>
      <c r="B624" s="81" t="s">
        <v>275</v>
      </c>
      <c r="C624" s="111">
        <v>0</v>
      </c>
      <c r="D624" s="111">
        <v>929.06</v>
      </c>
      <c r="E624" s="111">
        <v>0</v>
      </c>
      <c r="F624" s="111"/>
      <c r="G624" s="111"/>
    </row>
    <row r="625" spans="1:7" hidden="1" x14ac:dyDescent="0.25">
      <c r="A625" s="64" t="s">
        <v>285</v>
      </c>
      <c r="B625" s="64" t="s">
        <v>286</v>
      </c>
      <c r="C625" s="66">
        <f>C626</f>
        <v>31175</v>
      </c>
      <c r="D625" s="66">
        <f>D626</f>
        <v>18254.060000000001</v>
      </c>
      <c r="E625" s="66">
        <f t="shared" ref="E625:G626" si="237">E626</f>
        <v>48980.45</v>
      </c>
      <c r="F625" s="66">
        <f t="shared" si="237"/>
        <v>0</v>
      </c>
      <c r="G625" s="66">
        <f t="shared" si="237"/>
        <v>0</v>
      </c>
    </row>
    <row r="626" spans="1:7" hidden="1" x14ac:dyDescent="0.25">
      <c r="A626" s="64" t="s">
        <v>287</v>
      </c>
      <c r="B626" s="64" t="s">
        <v>288</v>
      </c>
      <c r="C626" s="113">
        <f>C627</f>
        <v>31175</v>
      </c>
      <c r="D626" s="113">
        <f>D627</f>
        <v>18254.060000000001</v>
      </c>
      <c r="E626" s="113">
        <f t="shared" si="237"/>
        <v>48980.45</v>
      </c>
      <c r="F626" s="113">
        <f t="shared" si="237"/>
        <v>0</v>
      </c>
      <c r="G626" s="113">
        <f t="shared" si="237"/>
        <v>0</v>
      </c>
    </row>
    <row r="627" spans="1:7" x14ac:dyDescent="0.25">
      <c r="A627" s="107">
        <v>32</v>
      </c>
      <c r="B627" s="64" t="s">
        <v>212</v>
      </c>
      <c r="C627" s="111">
        <v>31175</v>
      </c>
      <c r="D627" s="111">
        <v>18254.060000000001</v>
      </c>
      <c r="E627" s="111">
        <v>48980.45</v>
      </c>
      <c r="F627" s="111">
        <v>0</v>
      </c>
      <c r="G627" s="111">
        <v>0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2026-03-24T13:32:52Z</cp:lastPrinted>
  <dcterms:created xsi:type="dcterms:W3CDTF">2022-08-12T12:51:27Z</dcterms:created>
  <dcterms:modified xsi:type="dcterms:W3CDTF">2026-03-25T09:32:57Z</dcterms:modified>
</cp:coreProperties>
</file>